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69876D02-A5CA-4CA2-BCFE-8C5D7F2D8E8C}" xr6:coauthVersionLast="47" xr6:coauthVersionMax="47" xr10:uidLastSave="{00000000-0000-0000-0000-000000000000}"/>
  <bookViews>
    <workbookView xWindow="-120" yWindow="-120" windowWidth="51840" windowHeight="21120" xr2:uid="{7291B499-DD8C-4F12-BA28-9EE7F24AB421}"/>
  </bookViews>
  <sheets>
    <sheet name="PRISMHLS" sheetId="3" r:id="rId1"/>
  </sheets>
  <definedNames>
    <definedName name="_xlnm._FilterDatabase" localSheetId="0" hidden="1">PRISMHLS!$A$4:$K$174</definedName>
    <definedName name="_xlnm.Print_Area" localSheetId="0">PRISMHLS!$B$1:$H$406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2" i="3" l="1"/>
  <c r="F72" i="3"/>
  <c r="F53" i="3"/>
  <c r="F198" i="3" l="1"/>
  <c r="G168" i="3"/>
  <c r="F168" i="3"/>
  <c r="G135" i="3" l="1"/>
  <c r="F135" i="3"/>
  <c r="G198" i="3"/>
  <c r="F182" i="3" l="1"/>
  <c r="F59" i="3" l="1"/>
  <c r="G59" i="3" l="1"/>
  <c r="G182" i="3"/>
  <c r="G199" i="3" l="1"/>
  <c r="G160" i="3" l="1"/>
  <c r="G161" i="3" s="1"/>
  <c r="F160" i="3"/>
  <c r="F161" i="3" s="1"/>
  <c r="G149" i="3"/>
  <c r="F149" i="3"/>
  <c r="F173" i="3" s="1"/>
  <c r="G53" i="3"/>
  <c r="F138" i="3"/>
  <c r="G152" i="3" l="1"/>
  <c r="G173" i="3"/>
  <c r="G138" i="3"/>
  <c r="F152" i="3"/>
  <c r="F199" i="3" l="1"/>
</calcChain>
</file>

<file path=xl/sharedStrings.xml><?xml version="1.0" encoding="utf-8"?>
<sst xmlns="http://schemas.openxmlformats.org/spreadsheetml/2006/main" count="614" uniqueCount="356">
  <si>
    <t>Quantity</t>
  </si>
  <si>
    <t>Market/Fair Value
 (Rs. in Lakhs)</t>
  </si>
  <si>
    <t>% to Net
 Assets</t>
  </si>
  <si>
    <t xml:space="preserve">Yield to Maturity </t>
  </si>
  <si>
    <t xml:space="preserve">Name of the Instrument </t>
  </si>
  <si>
    <t>ISIN</t>
  </si>
  <si>
    <t>Prism Hybrid Long - Short Fund</t>
  </si>
  <si>
    <t>Equity &amp; Equity related</t>
  </si>
  <si>
    <t>(a) Listed / awaiting listing on Stock Exchanges</t>
  </si>
  <si>
    <t>Electrical Equipment</t>
  </si>
  <si>
    <t>Automobiles</t>
  </si>
  <si>
    <t>Auto Components</t>
  </si>
  <si>
    <t>Non - Ferrous Metals</t>
  </si>
  <si>
    <t>Banks</t>
  </si>
  <si>
    <t>Punjab National Bank</t>
  </si>
  <si>
    <t>INE160A01022</t>
  </si>
  <si>
    <t>Petroleum Products</t>
  </si>
  <si>
    <t>Consumer Durables</t>
  </si>
  <si>
    <t>Realty</t>
  </si>
  <si>
    <t>Pharmaceuticals &amp; Biotechnology</t>
  </si>
  <si>
    <t>ACC Ltd</t>
  </si>
  <si>
    <t>INE012A01025</t>
  </si>
  <si>
    <t>Cement &amp; Cement Products</t>
  </si>
  <si>
    <t>Orient Cement Ltd</t>
  </si>
  <si>
    <t>INE876N01018</t>
  </si>
  <si>
    <t>Sub Total</t>
  </si>
  <si>
    <t xml:space="preserve">(b) Unlisted </t>
  </si>
  <si>
    <t>NIL</t>
  </si>
  <si>
    <t>Total</t>
  </si>
  <si>
    <t>Debt Instruments</t>
  </si>
  <si>
    <t>7.9% Bajaj Finance Ltd (13-Apr-2028) **</t>
  </si>
  <si>
    <t>INE296A07SI8</t>
  </si>
  <si>
    <t>CRISIL AAA</t>
  </si>
  <si>
    <t>8.12% L&amp;T Finance Ltd (29-Jun-2029) **</t>
  </si>
  <si>
    <t>INE498L07210</t>
  </si>
  <si>
    <t>(b) Privately Placed / Unlisted</t>
  </si>
  <si>
    <t>Nil</t>
  </si>
  <si>
    <t>Money Market Instruments</t>
  </si>
  <si>
    <t>Treasury Bill</t>
  </si>
  <si>
    <t xml:space="preserve"> SOVEREIGN</t>
  </si>
  <si>
    <t>TREPS</t>
  </si>
  <si>
    <t>Grand Total</t>
  </si>
  <si>
    <t>Margin on Derivatives</t>
  </si>
  <si>
    <t>Net Receivables / (Payables)</t>
  </si>
  <si>
    <t>Derivatives</t>
  </si>
  <si>
    <t>Long / Short</t>
  </si>
  <si>
    <t>Industry Classification</t>
  </si>
  <si>
    <t>Market/Fair Value (Rs. in Lakhs)</t>
  </si>
  <si>
    <t xml:space="preserve">% to Net Assets </t>
  </si>
  <si>
    <t>Long</t>
  </si>
  <si>
    <t>Index</t>
  </si>
  <si>
    <t>Short</t>
  </si>
  <si>
    <t>Industry Classification / Rating</t>
  </si>
  <si>
    <t>** Non- Traded Security</t>
  </si>
  <si>
    <t>(1) There is no security which is in default beyond its maturity/ interest payment date.</t>
  </si>
  <si>
    <t>Plan/ Option</t>
  </si>
  <si>
    <t>Direct Plan - Growth Option</t>
  </si>
  <si>
    <t>(2) Aggregate value of illiquid equity shares of the fund amounts to Rs. Nil and their percentage to net asset value is Nil.</t>
  </si>
  <si>
    <t>(3) Plan/ Option wise per unit net asset value are as follows:</t>
  </si>
  <si>
    <t>Underlying</t>
  </si>
  <si>
    <t>Long/Short</t>
  </si>
  <si>
    <t>Futures Price When purchased</t>
  </si>
  <si>
    <t>Current price of the contract</t>
  </si>
  <si>
    <t>Margin maintained
in Rs. Lakhs</t>
  </si>
  <si>
    <t>Number of contracts bought</t>
  </si>
  <si>
    <t>Number of contracts Sold</t>
  </si>
  <si>
    <t>Gross Notional Value of contracts where futures were bought  in Rs. Lakhs</t>
  </si>
  <si>
    <t>Gross Notional Value of contracts where futures were  sold in Rs. Lakhs</t>
  </si>
  <si>
    <t>Net Profit/Loss value on all contracts in Rs. Lakhs</t>
  </si>
  <si>
    <t xml:space="preserve">     </t>
  </si>
  <si>
    <t>Number of Contracts</t>
  </si>
  <si>
    <t>Option Price when purchased</t>
  </si>
  <si>
    <t>Current Option Price</t>
  </si>
  <si>
    <t>Number of contracts entered</t>
  </si>
  <si>
    <t>Gross Notional Value of contracts in Rs. Lakhs</t>
  </si>
  <si>
    <t>Net profit/ (loss) on all contracts (premium paid treated as (loss))</t>
  </si>
  <si>
    <t>Call/ put</t>
  </si>
  <si>
    <t>Number of contracts</t>
  </si>
  <si>
    <t>Option price when purchased</t>
  </si>
  <si>
    <t>Current price</t>
  </si>
  <si>
    <t>Total exposure through options as a percentage of net assets: Nil</t>
  </si>
  <si>
    <t>INE0NR623014</t>
  </si>
  <si>
    <t>Regular Plan - Growth Option</t>
  </si>
  <si>
    <t>Risk-band of the Investment Strategy:</t>
  </si>
  <si>
    <t>Benchmark Risk-band:</t>
  </si>
  <si>
    <t>Benchmark Name - Nifty 50 Hybrid Composite Debt 50:50 Index (TRI)</t>
  </si>
  <si>
    <t>Brookfield India Real Estate Trust</t>
  </si>
  <si>
    <t>INE0FDU25010</t>
  </si>
  <si>
    <t>INE041025011</t>
  </si>
  <si>
    <t>Equity Shares</t>
  </si>
  <si>
    <t>Non -Convertible Debentures</t>
  </si>
  <si>
    <t>Infrastructure Investment Trust</t>
  </si>
  <si>
    <t>Gross Notional Value of contracts entered into (Rs. Lakhs)</t>
  </si>
  <si>
    <t>Real Estate Investment Trust</t>
  </si>
  <si>
    <t>Index future</t>
  </si>
  <si>
    <t>Stock Future</t>
  </si>
  <si>
    <t>Transport Infrastructure</t>
  </si>
  <si>
    <t>Stock Options</t>
  </si>
  <si>
    <t>Index Options</t>
  </si>
  <si>
    <t>NIFTY (Call Option)</t>
  </si>
  <si>
    <t>NIFTY (Put Option)</t>
  </si>
  <si>
    <t>BANKNIFTY (Call Option)</t>
  </si>
  <si>
    <t>BANKNIFTY (Put Option)</t>
  </si>
  <si>
    <t>% of Underlying Shares</t>
  </si>
  <si>
    <t>Options Price When Sold</t>
  </si>
  <si>
    <t>Current option price</t>
  </si>
  <si>
    <t>Net profit/ (loss) on all contracts (premium paid treated as (loss)) (RS. Lakhs)</t>
  </si>
  <si>
    <t>* Less Than 0.01% of Net Asset Value</t>
  </si>
  <si>
    <t>Oriental Hotels Ltd</t>
  </si>
  <si>
    <t>INE750A01020</t>
  </si>
  <si>
    <t>Leisure Services</t>
  </si>
  <si>
    <t>Life Insurance Corporation Of India</t>
  </si>
  <si>
    <t>INE0J1Y01017</t>
  </si>
  <si>
    <t>Insurance</t>
  </si>
  <si>
    <t>Divi's Laboratories Ltd</t>
  </si>
  <si>
    <t>INE361B01024</t>
  </si>
  <si>
    <t>Tata Steel Ltd</t>
  </si>
  <si>
    <t>INE081A01020</t>
  </si>
  <si>
    <t>Ferrous Metals</t>
  </si>
  <si>
    <t>Sona Blw Precision Forgings Ltd</t>
  </si>
  <si>
    <t>INE073K01018</t>
  </si>
  <si>
    <t>Tata Consumer Products Ltd</t>
  </si>
  <si>
    <t>INE192A01025</t>
  </si>
  <si>
    <t>Agricultural Food &amp; Other Products</t>
  </si>
  <si>
    <t>Finance</t>
  </si>
  <si>
    <t>Axis Bank Ltd</t>
  </si>
  <si>
    <t>INE238A01034</t>
  </si>
  <si>
    <t>Varun Beverages Ltd</t>
  </si>
  <si>
    <t>INE200M01039</t>
  </si>
  <si>
    <t>Beverages</t>
  </si>
  <si>
    <t>NMDC Ltd</t>
  </si>
  <si>
    <t>INE584A01023</t>
  </si>
  <si>
    <t>Minerals &amp; Mining</t>
  </si>
  <si>
    <t>Indian Oil Corporation Ltd</t>
  </si>
  <si>
    <t>INE242A01010</t>
  </si>
  <si>
    <t>BSE Ltd</t>
  </si>
  <si>
    <t>INE118H01025</t>
  </si>
  <si>
    <t>Capital Markets</t>
  </si>
  <si>
    <t>Oberoi Realty Ltd</t>
  </si>
  <si>
    <t>INE093I01010</t>
  </si>
  <si>
    <t>Healthcare Services</t>
  </si>
  <si>
    <t>Hindustan Petroleum Corporation Ltd</t>
  </si>
  <si>
    <t>INE094A01015</t>
  </si>
  <si>
    <t>INE261F08EI9</t>
  </si>
  <si>
    <t>INE860H07JA2</t>
  </si>
  <si>
    <t>CARE AAA</t>
  </si>
  <si>
    <t>91 DTB  (05-NOV-2026)</t>
  </si>
  <si>
    <t>IN002026X180</t>
  </si>
  <si>
    <t>91 DTB  (19-NOV-2026)</t>
  </si>
  <si>
    <t>IN002026X206</t>
  </si>
  <si>
    <t>INE219X23014</t>
  </si>
  <si>
    <t>Power</t>
  </si>
  <si>
    <t>As on August 31, 2026</t>
  </si>
  <si>
    <t>Cube Highways Trust</t>
  </si>
  <si>
    <t>Embassy Office Parks REIT</t>
  </si>
  <si>
    <t>Monthly Portfolio Statement as on September 30, 2026</t>
  </si>
  <si>
    <t>Indian Hotels Co Ltd</t>
  </si>
  <si>
    <t>INE053A01029</t>
  </si>
  <si>
    <t>IndusInd Bank Ltd</t>
  </si>
  <si>
    <t>INE095A01012</t>
  </si>
  <si>
    <t>Samvardhana Motherson International Ltd</t>
  </si>
  <si>
    <t>INE775A01035</t>
  </si>
  <si>
    <t>Canara Bank</t>
  </si>
  <si>
    <t>INE476A01022</t>
  </si>
  <si>
    <t>Bharat Heavy Electricals Ltd</t>
  </si>
  <si>
    <t>INE257A01026</t>
  </si>
  <si>
    <t>ICICI Bank Ltd</t>
  </si>
  <si>
    <t>INE090A01021</t>
  </si>
  <si>
    <t>UPL Ltd</t>
  </si>
  <si>
    <t>INE628A01036</t>
  </si>
  <si>
    <t>Fertilizers &amp; Agrochemicals</t>
  </si>
  <si>
    <t>Bajaj Auto Ltd</t>
  </si>
  <si>
    <t>INE917I01010</t>
  </si>
  <si>
    <t>Oracle Financial Services Software Ltd</t>
  </si>
  <si>
    <t>INE881D01027</t>
  </si>
  <si>
    <t>IT - Software</t>
  </si>
  <si>
    <t>Coal India Ltd</t>
  </si>
  <si>
    <t>INE522F01014</t>
  </si>
  <si>
    <t>Consumable Fuels</t>
  </si>
  <si>
    <t>Asian Paints Ltd</t>
  </si>
  <si>
    <t>INE021A01026</t>
  </si>
  <si>
    <t>Cholamandalam Investment and Finance Co Ltd</t>
  </si>
  <si>
    <t>INE121A01024</t>
  </si>
  <si>
    <t>Hindustan Zinc Ltd</t>
  </si>
  <si>
    <t>INE267A01025</t>
  </si>
  <si>
    <t>Bandhan Bank Ltd</t>
  </si>
  <si>
    <t>INE545U01014</t>
  </si>
  <si>
    <t>Hero MotoCorp Ltd</t>
  </si>
  <si>
    <t>INE158A01026</t>
  </si>
  <si>
    <t>Marico Ltd</t>
  </si>
  <si>
    <t>INE196A01026</t>
  </si>
  <si>
    <t>Kalyan Jewellers India Ltd</t>
  </si>
  <si>
    <t>INE303R01014</t>
  </si>
  <si>
    <t>Cipla Ltd</t>
  </si>
  <si>
    <t>INE059A01026</t>
  </si>
  <si>
    <t>Zydus Lifesciences Ltd</t>
  </si>
  <si>
    <t>INE010B01027</t>
  </si>
  <si>
    <t>Apollo Hospitals Enterprise Ltd</t>
  </si>
  <si>
    <t>INE437A01024</t>
  </si>
  <si>
    <t>Reliance Industries Ltd</t>
  </si>
  <si>
    <t>INE002A01018</t>
  </si>
  <si>
    <t>Bharti Airtel Ltd</t>
  </si>
  <si>
    <t>INE397D01024</t>
  </si>
  <si>
    <t>Telecom - Services</t>
  </si>
  <si>
    <t>Moneyview Ltd</t>
  </si>
  <si>
    <t>INE0PTN01011</t>
  </si>
  <si>
    <t>Ambuja Cements Ltd</t>
  </si>
  <si>
    <t>INE079A01024</t>
  </si>
  <si>
    <t>Ultratech Cement Ltd</t>
  </si>
  <si>
    <t>INE481G01011</t>
  </si>
  <si>
    <t>Bajaj Holdings &amp; Investment Ltd</t>
  </si>
  <si>
    <t>INE118A01012</t>
  </si>
  <si>
    <t>HDFC Bank Ltd</t>
  </si>
  <si>
    <t>INE040A01034</t>
  </si>
  <si>
    <t>Tata Motors Passenger Vehicles Ltd</t>
  </si>
  <si>
    <t>INE155A01022</t>
  </si>
  <si>
    <t>JSW Steel Ltd</t>
  </si>
  <si>
    <t>INE019A01038</t>
  </si>
  <si>
    <t>Knowledge Realty Trust</t>
  </si>
  <si>
    <t>INE1JAR25012</t>
  </si>
  <si>
    <t>Apollo Hospitals Enterprise Ltd(Put Option)</t>
  </si>
  <si>
    <t>Zydus Lifesciences Ltd(Put Option)</t>
  </si>
  <si>
    <t>Kalyan Jewellers India Ltd(Put Option)</t>
  </si>
  <si>
    <t>Bandhan Bank Ltd(Put Option)</t>
  </si>
  <si>
    <t>Oracle Financial Services Software Ltd(Put Option)</t>
  </si>
  <si>
    <t>Divi'S Laboratories Ltd(Put Option)</t>
  </si>
  <si>
    <t>Bse Ltd(Put Option)</t>
  </si>
  <si>
    <t>Cipla Ltd(Put Option)</t>
  </si>
  <si>
    <t>Hindustan Zinc Ltd(Put Option)</t>
  </si>
  <si>
    <t>Hero Motocorp Ltd(Put Option)</t>
  </si>
  <si>
    <t>Bharat Heavy Electricals Ltd(Put Option)</t>
  </si>
  <si>
    <t>Indusind Bank Ltd(Put Option)</t>
  </si>
  <si>
    <t>Tata Steel Ltd(Put Option)</t>
  </si>
  <si>
    <t>Cholamandalam Investment And Finance Co Ltd(Put Option)</t>
  </si>
  <si>
    <t>Marico Ltd(Put Option)</t>
  </si>
  <si>
    <t>Canara Bank(Put Option)</t>
  </si>
  <si>
    <t>Sona Blw Precision Forgings Ltd(Put Option)</t>
  </si>
  <si>
    <t>Punjab National Bank(Put Option)</t>
  </si>
  <si>
    <t>Asian Paints Ltd(Put Option)</t>
  </si>
  <si>
    <t>Tata Consumer Products Ltd(Put Option)</t>
  </si>
  <si>
    <t>Bajaj Auto Ltd(Put Option)</t>
  </si>
  <si>
    <t>Samvardhana Motherson International Ltd(Put Option)</t>
  </si>
  <si>
    <t>Upl Ltd(Put Option)</t>
  </si>
  <si>
    <t>Life Insurance Corporation Of India(Put Option)</t>
  </si>
  <si>
    <t>Indian Oil Corporation Ltd(Put Option)</t>
  </si>
  <si>
    <t>Axis Bank Ltd(Put Option)</t>
  </si>
  <si>
    <t>Hindustan Petroleum Corporation Ltd(Put Option)</t>
  </si>
  <si>
    <t>Coal India Ltd(Put Option)</t>
  </si>
  <si>
    <t>Icici Bank Ltd(Put Option)</t>
  </si>
  <si>
    <t>Indian Hotels Co Ltd(Put Option)</t>
  </si>
  <si>
    <t>Apollo Hospitals Enterprise Ltd(Call Option)</t>
  </si>
  <si>
    <t>Zydus Lifesciences Ltd(Call Option)</t>
  </si>
  <si>
    <t>Divi'S Laboratories Ltd(Call Option)</t>
  </si>
  <si>
    <t>Cipla Ltd(Call Option)</t>
  </si>
  <si>
    <t>Marico Ltd(Call Option)</t>
  </si>
  <si>
    <t>Coal India Ltd(Call Option)</t>
  </si>
  <si>
    <t>Hero Motocorp Ltd(Call Option)</t>
  </si>
  <si>
    <t>Asian Paints Ltd(Call Option)</t>
  </si>
  <si>
    <t>Life Insurance Corporation Of India(Call Option)</t>
  </si>
  <si>
    <t>Tata Consumer Products Ltd(Call Option)</t>
  </si>
  <si>
    <t>Upl Ltd(Call Option)</t>
  </si>
  <si>
    <t>Bajaj Auto Ltd(Call Option)</t>
  </si>
  <si>
    <t>Bandhan Bank Ltd(Call Option)</t>
  </si>
  <si>
    <t>Icici Bank Ltd(Call Option)</t>
  </si>
  <si>
    <t>Indian Oil Corporation Ltd(Call Option)</t>
  </si>
  <si>
    <t>Hindustan Zinc Ltd(Call Option)</t>
  </si>
  <si>
    <t>Tata Steel Ltd(Call Option)</t>
  </si>
  <si>
    <t>Kalyan Jewellers India Ltd(Call Option)</t>
  </si>
  <si>
    <t>Cholamandalam Investment And Finance Co Ltd(Call Option)</t>
  </si>
  <si>
    <t>Oracle Financial Services Software Ltd(Call Option)</t>
  </si>
  <si>
    <t>Indusind Bank Ltd(Call Option)</t>
  </si>
  <si>
    <t>Axis Bank Ltd(Call Option)</t>
  </si>
  <si>
    <t>Bse Ltd(Call Option)</t>
  </si>
  <si>
    <t>Samvardhana Motherson International Ltd(Call Option)</t>
  </si>
  <si>
    <t>Punjab National Bank(Call Option)</t>
  </si>
  <si>
    <t>Sona Blw Precision Forgings Ltd(Call Option)</t>
  </si>
  <si>
    <t>Indian Hotels Co Ltd(Call Option)</t>
  </si>
  <si>
    <t>Canara Bank(Call Option)</t>
  </si>
  <si>
    <t>Bharat Heavy Electricals Ltd(Call Option)</t>
  </si>
  <si>
    <t>Hindustan Petroleum Corporation Ltd(Call Option)</t>
  </si>
  <si>
    <t>7.48% National Bank For Agriculture &amp; Rural Development (15-Sep-2028)</t>
  </si>
  <si>
    <t>INE261F08EO7</t>
  </si>
  <si>
    <t>8.2% Tata Capital Housing Finance Ltd (25-Sep-2029)</t>
  </si>
  <si>
    <t>INE033L07IW4</t>
  </si>
  <si>
    <t>7.7% National Bank For Agriculture &amp; Rural Development (30-Sep-2027)</t>
  </si>
  <si>
    <t>8.1% Aditya Birla Capital Ltd (07-Sep-2029)</t>
  </si>
  <si>
    <t>364 DTB (26-NOV-2026)</t>
  </si>
  <si>
    <t>IN002025Z351</t>
  </si>
  <si>
    <t>91 DTB  (17-DEC-2026)</t>
  </si>
  <si>
    <t>IN002026X248</t>
  </si>
  <si>
    <t>Irb Invit Fund</t>
  </si>
  <si>
    <t>Indigrid Infrastructure Trust</t>
  </si>
  <si>
    <t>INE183W23014</t>
  </si>
  <si>
    <t>NIFTY 27-OCT-26 FUT</t>
  </si>
  <si>
    <t>BANKNIFTY 27-OCT-26 FUT</t>
  </si>
  <si>
    <t>Jsw Steel Ltd Fut 27-Oct-26</t>
  </si>
  <si>
    <t>Tata Motors Pass Vehicles Fut 27-Oct-26</t>
  </si>
  <si>
    <t>Varun Beverages Ltd Fut 27-Oct-26</t>
  </si>
  <si>
    <t>Oberoi Realty Ltd Fut 27-Oct-26</t>
  </si>
  <si>
    <t>Hdfc Bank Ltd Fut 27-Oct-26</t>
  </si>
  <si>
    <t>Bajaj Holdings &amp; Invest Fut 27-Oct-26</t>
  </si>
  <si>
    <t>Ultra Tech Cement Ltd Fut 27-Oct-26</t>
  </si>
  <si>
    <t>Tata Steel Ltd Fut 27-Oct-26</t>
  </si>
  <si>
    <t>Nmdc Ltd Fut 27-Oct-26</t>
  </si>
  <si>
    <t>Bharti Airtel Ltd Fut 27-Oct-26</t>
  </si>
  <si>
    <t>Reliance Industries Ltd Fut 27-Oct-26</t>
  </si>
  <si>
    <t>Life Insurance Corpora Fut 27-Oct-26</t>
  </si>
  <si>
    <t>Indian Hotels Co Ltd Fut 27-Oct-26</t>
  </si>
  <si>
    <t>Ambuja Cements Ltd Fut 27-Oct-26</t>
  </si>
  <si>
    <t>As on September 30, 2026</t>
  </si>
  <si>
    <t>(4) There was no distribution (of income and capital) during the Month ended September 30, 2026.</t>
  </si>
  <si>
    <t>(5) Exposure to Derivative Instruments as on September 30, 2026:</t>
  </si>
  <si>
    <t xml:space="preserve"> a) Hedging Positions through Futures as on September 30, 2026:</t>
  </si>
  <si>
    <t>b) Other than Hedging Positions through Futures as on September 30, 2026 is :</t>
  </si>
  <si>
    <t>Hdfc Bank Ltd FUT 27-Oct-26</t>
  </si>
  <si>
    <t>Tata Steel Ltd FUT 27/10/2026</t>
  </si>
  <si>
    <t>Reliance Industries Ltd 27/10/2026</t>
  </si>
  <si>
    <t>Nmdc Ltd FUT 27-Oct-26</t>
  </si>
  <si>
    <t>Nifty FUT 27/10/2026</t>
  </si>
  <si>
    <t>Ultratech Cement Ltd FUT 27/10/2026</t>
  </si>
  <si>
    <t>Bajaj Holdings &amp; Invest FUT 27-Oct-26</t>
  </si>
  <si>
    <t>Tata Motors Passenger Vehicles Ltd FUT 27/10/2026</t>
  </si>
  <si>
    <t>Varun Beverages Ltd FUT 27/10/2026</t>
  </si>
  <si>
    <t>Jsw Steel Ltd FUT 27-Oct-26</t>
  </si>
  <si>
    <t>Banknifty FUT 27/10/2026</t>
  </si>
  <si>
    <t>Oberoi Realty Ltd FUT 27-Oct-26</t>
  </si>
  <si>
    <t>Bharti Airtel Ltd FUT 27-Oct-26</t>
  </si>
  <si>
    <t>Life Insurance Corpora FUT 27-Oct-26</t>
  </si>
  <si>
    <t>Ambuja Cements Ltd FUT 27-Oct-26</t>
  </si>
  <si>
    <t>Total percentage of existing assets hedged through futures: 3.27%</t>
  </si>
  <si>
    <t>For the Month ended Sep 30, 2026 following were the hedging transactions through futures which have been squared off/expired:</t>
  </si>
  <si>
    <t>Indian Hotels Co Ltd FUT 27-Oct-26</t>
  </si>
  <si>
    <t>Total exposure due to futures (non hedging positions) as a percentage of net assets:-9.98%</t>
  </si>
  <si>
    <t>c) Hedging Positions through call options written as on September 30, 2026.</t>
  </si>
  <si>
    <t>Banknifty</t>
  </si>
  <si>
    <t>Upl Ltd</t>
  </si>
  <si>
    <t>Indusind Bank Ltd</t>
  </si>
  <si>
    <t>Hero Motocorp Ltd</t>
  </si>
  <si>
    <t>Icici Bank Ltd</t>
  </si>
  <si>
    <t>Nifty Nse</t>
  </si>
  <si>
    <t>Cholamandalam Investment And Finance Co Ltd</t>
  </si>
  <si>
    <t>Divi'S Laboratories Ltd</t>
  </si>
  <si>
    <t>Bse Ltd</t>
  </si>
  <si>
    <t>For the Month ended September 30, 2026 following were the hedging transactions through call options written which have been squared off/expired:</t>
  </si>
  <si>
    <t>d) Hedging positions through Put options as on September 30, 2026</t>
  </si>
  <si>
    <t>Total percentage of existing assets hedged through put options: 0.45%</t>
  </si>
  <si>
    <t>For the Month ended September 30, 2026, following details specified for hedging transactions through Put options which have already been exercised/ expired:</t>
  </si>
  <si>
    <t>e) Other than hedging positions through options as on September 30, 2026</t>
  </si>
  <si>
    <t>For the period ended September 30, 2026, following details specified for non-hedging transactions through options which have already been exercised/ expired:</t>
  </si>
  <si>
    <t>f) Hedging positions through Swaps as on September 30, 2026  - Nil</t>
  </si>
  <si>
    <t>(6) Total market value of investments in foreign securities/ American Depository Receipts/ Global Depository Receipts as at September 30, 2026 is Rs. Nil.</t>
  </si>
  <si>
    <t>(8) Repo transactions in corporate debt securities as on September 30, 2026 is Rs. Nil.</t>
  </si>
  <si>
    <t>For the Month ended September 30, 2026 following were the non-hedging transactions through futures which have been squared off/expired:</t>
  </si>
  <si>
    <t>Financial Technology (Fintech)</t>
  </si>
  <si>
    <t>(7) During the period, the portfolio turnover ratio is 1.55 times.</t>
  </si>
  <si>
    <t>Total percentage of existing assets hedged through options is -0.95%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</si>
</sst>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0%"/>
    <numFmt numFmtId="166" formatCode="#,##0.0000_ ;\-#,##0.0000\ "/>
    <numFmt numFmtId="167" formatCode="_ * #,##0.000_ ;_ * \-#,##0.000_ ;_ * &quot;-&quot;??_ ;_ @_ "/>
    <numFmt numFmtId="168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u/>
      <sz val="8"/>
      <color theme="1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143">
    <xf numFmtId="0" fontId="0" fillId="0" borderId="0" xfId="0"/>
    <xf numFmtId="0" fontId="3" fillId="2" borderId="0" xfId="0" applyFont="1" applyFill="1"/>
    <xf numFmtId="39" fontId="3" fillId="2" borderId="0" xfId="0" applyNumberFormat="1" applyFont="1" applyFill="1"/>
    <xf numFmtId="10" fontId="3" fillId="2" borderId="0" xfId="0" applyNumberFormat="1" applyFont="1" applyFill="1"/>
    <xf numFmtId="39" fontId="3" fillId="3" borderId="0" xfId="0" applyNumberFormat="1" applyFont="1" applyFill="1"/>
    <xf numFmtId="0" fontId="2" fillId="2" borderId="0" xfId="0" applyFont="1" applyFill="1"/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 wrapText="1"/>
    </xf>
    <xf numFmtId="39" fontId="2" fillId="0" borderId="3" xfId="0" applyNumberFormat="1" applyFont="1" applyBorder="1" applyAlignment="1">
      <alignment horizontal="center" vertical="center" wrapText="1"/>
    </xf>
    <xf numFmtId="10" fontId="2" fillId="0" borderId="3" xfId="0" applyNumberFormat="1" applyFont="1" applyBorder="1" applyAlignment="1">
      <alignment horizontal="center" vertical="center" wrapText="1"/>
    </xf>
    <xf numFmtId="0" fontId="2" fillId="2" borderId="4" xfId="0" applyFont="1" applyFill="1" applyBorder="1"/>
    <xf numFmtId="0" fontId="3" fillId="2" borderId="4" xfId="0" applyFont="1" applyFill="1" applyBorder="1"/>
    <xf numFmtId="39" fontId="3" fillId="2" borderId="4" xfId="0" applyNumberFormat="1" applyFont="1" applyFill="1" applyBorder="1"/>
    <xf numFmtId="39" fontId="3" fillId="3" borderId="4" xfId="0" applyNumberFormat="1" applyFont="1" applyFill="1" applyBorder="1"/>
    <xf numFmtId="10" fontId="3" fillId="2" borderId="4" xfId="0" applyNumberFormat="1" applyFont="1" applyFill="1" applyBorder="1"/>
    <xf numFmtId="3" fontId="3" fillId="2" borderId="4" xfId="0" applyNumberFormat="1" applyFont="1" applyFill="1" applyBorder="1"/>
    <xf numFmtId="165" fontId="3" fillId="2" borderId="4" xfId="0" applyNumberFormat="1" applyFont="1" applyFill="1" applyBorder="1"/>
    <xf numFmtId="39" fontId="2" fillId="2" borderId="5" xfId="0" applyNumberFormat="1" applyFont="1" applyFill="1" applyBorder="1"/>
    <xf numFmtId="39" fontId="2" fillId="3" borderId="5" xfId="0" applyNumberFormat="1" applyFont="1" applyFill="1" applyBorder="1"/>
    <xf numFmtId="10" fontId="2" fillId="2" borderId="4" xfId="0" applyNumberFormat="1" applyFont="1" applyFill="1" applyBorder="1"/>
    <xf numFmtId="39" fontId="2" fillId="2" borderId="4" xfId="0" applyNumberFormat="1" applyFont="1" applyFill="1" applyBorder="1" applyAlignment="1">
      <alignment horizontal="right"/>
    </xf>
    <xf numFmtId="39" fontId="2" fillId="3" borderId="4" xfId="0" applyNumberFormat="1" applyFont="1" applyFill="1" applyBorder="1" applyAlignment="1">
      <alignment horizontal="right"/>
    </xf>
    <xf numFmtId="39" fontId="2" fillId="2" borderId="6" xfId="0" applyNumberFormat="1" applyFont="1" applyFill="1" applyBorder="1" applyAlignment="1">
      <alignment horizontal="right"/>
    </xf>
    <xf numFmtId="39" fontId="2" fillId="3" borderId="6" xfId="0" applyNumberFormat="1" applyFont="1" applyFill="1" applyBorder="1" applyAlignment="1">
      <alignment horizontal="right"/>
    </xf>
    <xf numFmtId="0" fontId="2" fillId="2" borderId="7" xfId="0" applyFont="1" applyFill="1" applyBorder="1"/>
    <xf numFmtId="39" fontId="2" fillId="2" borderId="7" xfId="0" applyNumberFormat="1" applyFont="1" applyFill="1" applyBorder="1"/>
    <xf numFmtId="39" fontId="2" fillId="3" borderId="7" xfId="0" applyNumberFormat="1" applyFont="1" applyFill="1" applyBorder="1"/>
    <xf numFmtId="39" fontId="2" fillId="2" borderId="6" xfId="0" applyNumberFormat="1" applyFont="1" applyFill="1" applyBorder="1"/>
    <xf numFmtId="39" fontId="2" fillId="3" borderId="6" xfId="0" applyNumberFormat="1" applyFont="1" applyFill="1" applyBorder="1"/>
    <xf numFmtId="0" fontId="3" fillId="2" borderId="7" xfId="0" applyFont="1" applyFill="1" applyBorder="1"/>
    <xf numFmtId="39" fontId="3" fillId="2" borderId="7" xfId="0" applyNumberFormat="1" applyFont="1" applyFill="1" applyBorder="1"/>
    <xf numFmtId="39" fontId="3" fillId="3" borderId="7" xfId="0" applyNumberFormat="1" applyFont="1" applyFill="1" applyBorder="1"/>
    <xf numFmtId="39" fontId="2" fillId="2" borderId="7" xfId="0" applyNumberFormat="1" applyFont="1" applyFill="1" applyBorder="1" applyAlignment="1">
      <alignment horizontal="right"/>
    </xf>
    <xf numFmtId="39" fontId="2" fillId="3" borderId="7" xfId="0" applyNumberFormat="1" applyFont="1" applyFill="1" applyBorder="1" applyAlignment="1">
      <alignment horizontal="right"/>
    </xf>
    <xf numFmtId="0" fontId="2" fillId="2" borderId="8" xfId="0" applyFont="1" applyFill="1" applyBorder="1"/>
    <xf numFmtId="39" fontId="2" fillId="2" borderId="8" xfId="0" applyNumberFormat="1" applyFont="1" applyFill="1" applyBorder="1"/>
    <xf numFmtId="39" fontId="2" fillId="3" borderId="8" xfId="0" applyNumberFormat="1" applyFont="1" applyFill="1" applyBorder="1"/>
    <xf numFmtId="10" fontId="2" fillId="2" borderId="9" xfId="0" applyNumberFormat="1" applyFont="1" applyFill="1" applyBorder="1"/>
    <xf numFmtId="0" fontId="2" fillId="2" borderId="5" xfId="0" applyFont="1" applyFill="1" applyBorder="1"/>
    <xf numFmtId="0" fontId="2" fillId="2" borderId="1" xfId="0" applyFont="1" applyFill="1" applyBorder="1"/>
    <xf numFmtId="39" fontId="2" fillId="2" borderId="1" xfId="0" applyNumberFormat="1" applyFont="1" applyFill="1" applyBorder="1"/>
    <xf numFmtId="39" fontId="2" fillId="3" borderId="1" xfId="0" applyNumberFormat="1" applyFont="1" applyFill="1" applyBorder="1"/>
    <xf numFmtId="4" fontId="3" fillId="2" borderId="0" xfId="0" applyNumberFormat="1" applyFont="1" applyFill="1"/>
    <xf numFmtId="0" fontId="2" fillId="3" borderId="0" xfId="0" applyFont="1" applyFill="1" applyAlignment="1">
      <alignment vertical="center"/>
    </xf>
    <xf numFmtId="0" fontId="2" fillId="3" borderId="0" xfId="0" applyFont="1" applyFill="1"/>
    <xf numFmtId="0" fontId="2" fillId="2" borderId="0" xfId="0" applyFont="1" applyFill="1" applyAlignment="1">
      <alignment vertical="center"/>
    </xf>
    <xf numFmtId="39" fontId="2" fillId="2" borderId="4" xfId="0" applyNumberFormat="1" applyFont="1" applyFill="1" applyBorder="1"/>
    <xf numFmtId="39" fontId="2" fillId="3" borderId="4" xfId="0" applyNumberFormat="1" applyFont="1" applyFill="1" applyBorder="1"/>
    <xf numFmtId="0" fontId="3" fillId="2" borderId="0" xfId="0" applyFont="1" applyFill="1" applyAlignment="1">
      <alignment vertical="center"/>
    </xf>
    <xf numFmtId="0" fontId="3" fillId="2" borderId="8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2" fillId="2" borderId="8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/>
    </xf>
    <xf numFmtId="0" fontId="6" fillId="3" borderId="0" xfId="0" applyFont="1" applyFill="1"/>
    <xf numFmtId="0" fontId="6" fillId="3" borderId="0" xfId="0" applyFont="1" applyFill="1" applyAlignment="1">
      <alignment horizontal="left"/>
    </xf>
    <xf numFmtId="164" fontId="6" fillId="3" borderId="0" xfId="2" applyFont="1" applyFill="1" applyAlignment="1">
      <alignment horizontal="justify" vertical="center"/>
    </xf>
    <xf numFmtId="2" fontId="6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justify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vertical="center"/>
    </xf>
    <xf numFmtId="0" fontId="6" fillId="3" borderId="0" xfId="0" applyFont="1" applyFill="1" applyAlignment="1">
      <alignment vertical="center"/>
    </xf>
    <xf numFmtId="0" fontId="3" fillId="3" borderId="0" xfId="0" applyFont="1" applyFill="1"/>
    <xf numFmtId="0" fontId="1" fillId="3" borderId="0" xfId="0" applyFont="1" applyFill="1" applyAlignment="1">
      <alignment vertical="top"/>
    </xf>
    <xf numFmtId="166" fontId="7" fillId="3" borderId="0" xfId="0" applyNumberFormat="1" applyFont="1" applyFill="1" applyAlignment="1">
      <alignment horizontal="center" vertical="top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6" fillId="3" borderId="0" xfId="0" applyFont="1" applyFill="1" applyAlignment="1">
      <alignment vertical="top"/>
    </xf>
    <xf numFmtId="166" fontId="6" fillId="3" borderId="0" xfId="0" applyNumberFormat="1" applyFont="1" applyFill="1" applyAlignment="1">
      <alignment horizontal="center" vertical="top"/>
    </xf>
    <xf numFmtId="3" fontId="6" fillId="3" borderId="0" xfId="0" applyNumberFormat="1" applyFont="1" applyFill="1" applyAlignment="1">
      <alignment horizontal="center" vertical="center"/>
    </xf>
    <xf numFmtId="3" fontId="6" fillId="3" borderId="0" xfId="0" applyNumberFormat="1" applyFont="1" applyFill="1" applyAlignment="1">
      <alignment horizontal="left" vertical="center"/>
    </xf>
    <xf numFmtId="3" fontId="1" fillId="3" borderId="0" xfId="0" applyNumberFormat="1" applyFont="1" applyFill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164" fontId="6" fillId="0" borderId="11" xfId="2" applyFont="1" applyBorder="1" applyAlignment="1">
      <alignment horizontal="center" vertical="center" wrapText="1"/>
    </xf>
    <xf numFmtId="164" fontId="6" fillId="0" borderId="9" xfId="2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164" fontId="6" fillId="0" borderId="9" xfId="2" applyFont="1" applyFill="1" applyBorder="1" applyAlignment="1">
      <alignment horizontal="center" vertical="center"/>
    </xf>
    <xf numFmtId="167" fontId="3" fillId="2" borderId="0" xfId="0" applyNumberFormat="1" applyFont="1" applyFill="1"/>
    <xf numFmtId="39" fontId="3" fillId="0" borderId="4" xfId="0" applyNumberFormat="1" applyFont="1" applyBorder="1"/>
    <xf numFmtId="0" fontId="6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right" vertical="center" wrapText="1"/>
    </xf>
    <xf numFmtId="3" fontId="6" fillId="3" borderId="8" xfId="0" applyNumberFormat="1" applyFont="1" applyFill="1" applyBorder="1" applyAlignment="1">
      <alignment vertical="center"/>
    </xf>
    <xf numFmtId="164" fontId="6" fillId="0" borderId="9" xfId="2" applyFont="1" applyFill="1" applyBorder="1" applyAlignment="1">
      <alignment horizontal="left" vertical="center"/>
    </xf>
    <xf numFmtId="4" fontId="6" fillId="0" borderId="8" xfId="0" applyNumberFormat="1" applyFont="1" applyBorder="1" applyAlignment="1">
      <alignment vertical="center"/>
    </xf>
    <xf numFmtId="168" fontId="6" fillId="3" borderId="0" xfId="2" applyNumberFormat="1" applyFont="1" applyFill="1" applyBorder="1" applyAlignment="1">
      <alignment vertical="center"/>
    </xf>
    <xf numFmtId="164" fontId="6" fillId="3" borderId="0" xfId="2" applyFont="1" applyFill="1" applyBorder="1" applyAlignment="1">
      <alignment vertical="center"/>
    </xf>
    <xf numFmtId="164" fontId="6" fillId="3" borderId="0" xfId="0" applyNumberFormat="1" applyFont="1" applyFill="1" applyAlignment="1">
      <alignment horizontal="right" vertical="center"/>
    </xf>
    <xf numFmtId="164" fontId="3" fillId="2" borderId="0" xfId="0" applyNumberFormat="1" applyFont="1" applyFill="1"/>
    <xf numFmtId="2" fontId="3" fillId="2" borderId="0" xfId="0" applyNumberFormat="1" applyFont="1" applyFill="1"/>
    <xf numFmtId="164" fontId="3" fillId="3" borderId="0" xfId="0" applyNumberFormat="1" applyFont="1" applyFill="1"/>
    <xf numFmtId="4" fontId="6" fillId="3" borderId="8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justify" vertical="center"/>
    </xf>
    <xf numFmtId="164" fontId="6" fillId="0" borderId="8" xfId="2" applyFont="1" applyFill="1" applyBorder="1" applyAlignment="1">
      <alignment horizontal="justify" vertical="center"/>
    </xf>
    <xf numFmtId="10" fontId="6" fillId="0" borderId="8" xfId="4" applyNumberFormat="1" applyFont="1" applyFill="1" applyBorder="1" applyAlignment="1">
      <alignment horizontal="right" vertical="center"/>
    </xf>
    <xf numFmtId="164" fontId="6" fillId="0" borderId="8" xfId="2" applyFont="1" applyFill="1" applyBorder="1" applyAlignment="1">
      <alignment horizontal="right" vertical="center"/>
    </xf>
    <xf numFmtId="164" fontId="6" fillId="0" borderId="9" xfId="2" applyFont="1" applyFill="1" applyBorder="1" applyAlignment="1">
      <alignment horizontal="right" vertical="center"/>
    </xf>
    <xf numFmtId="0" fontId="3" fillId="2" borderId="0" xfId="0" applyFont="1" applyFill="1" applyAlignment="1">
      <alignment wrapText="1"/>
    </xf>
    <xf numFmtId="0" fontId="9" fillId="2" borderId="0" xfId="1" applyFont="1" applyFill="1"/>
    <xf numFmtId="0" fontId="1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4" fontId="6" fillId="2" borderId="0" xfId="0" applyNumberFormat="1" applyFont="1" applyFill="1" applyAlignment="1">
      <alignment horizontal="left" vertical="top" wrapText="1"/>
    </xf>
    <xf numFmtId="0" fontId="6" fillId="0" borderId="8" xfId="2" applyNumberFormat="1" applyFont="1" applyFill="1" applyBorder="1" applyAlignment="1">
      <alignment horizontal="center" vertical="center"/>
    </xf>
    <xf numFmtId="0" fontId="2" fillId="2" borderId="9" xfId="0" applyFont="1" applyFill="1" applyBorder="1"/>
    <xf numFmtId="0" fontId="12" fillId="2" borderId="0" xfId="0" applyFont="1" applyFill="1" applyAlignment="1">
      <alignment horizontal="left" vertical="top"/>
    </xf>
    <xf numFmtId="0" fontId="13" fillId="2" borderId="0" xfId="0" applyFont="1" applyFill="1"/>
    <xf numFmtId="4" fontId="6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right" vertical="center"/>
    </xf>
    <xf numFmtId="164" fontId="6" fillId="0" borderId="0" xfId="2" applyFont="1" applyFill="1" applyBorder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164" fontId="6" fillId="3" borderId="8" xfId="2" applyFont="1" applyFill="1" applyBorder="1" applyAlignment="1">
      <alignment horizontal="right" vertical="center" wrapText="1"/>
    </xf>
    <xf numFmtId="2" fontId="6" fillId="0" borderId="8" xfId="2" applyNumberFormat="1" applyFont="1" applyFill="1" applyBorder="1" applyAlignment="1">
      <alignment horizontal="center" vertical="center"/>
    </xf>
    <xf numFmtId="164" fontId="6" fillId="0" borderId="9" xfId="0" applyNumberFormat="1" applyFont="1" applyBorder="1" applyAlignment="1">
      <alignment horizontal="left" vertical="center"/>
    </xf>
    <xf numFmtId="164" fontId="6" fillId="0" borderId="9" xfId="2" applyFont="1" applyFill="1" applyBorder="1" applyAlignment="1">
      <alignment horizontal="center" vertical="center" wrapText="1"/>
    </xf>
    <xf numFmtId="37" fontId="3" fillId="2" borderId="4" xfId="0" applyNumberFormat="1" applyFont="1" applyFill="1" applyBorder="1"/>
    <xf numFmtId="10" fontId="3" fillId="2" borderId="12" xfId="0" applyNumberFormat="1" applyFont="1" applyFill="1" applyBorder="1"/>
    <xf numFmtId="10" fontId="2" fillId="2" borderId="12" xfId="0" applyNumberFormat="1" applyFont="1" applyFill="1" applyBorder="1"/>
    <xf numFmtId="0" fontId="6" fillId="0" borderId="2" xfId="0" applyFont="1" applyBorder="1" applyAlignment="1">
      <alignment horizontal="left" vertical="center" wrapText="1"/>
    </xf>
    <xf numFmtId="4" fontId="3" fillId="0" borderId="4" xfId="0" applyNumberFormat="1" applyFont="1" applyBorder="1"/>
    <xf numFmtId="0" fontId="3" fillId="0" borderId="0" xfId="0" applyFont="1"/>
    <xf numFmtId="39" fontId="3" fillId="0" borderId="0" xfId="0" applyNumberFormat="1" applyFont="1"/>
    <xf numFmtId="10" fontId="3" fillId="0" borderId="0" xfId="0" applyNumberFormat="1" applyFont="1"/>
    <xf numFmtId="1" fontId="6" fillId="0" borderId="8" xfId="2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3" fontId="6" fillId="3" borderId="8" xfId="0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/>
    <xf numFmtId="0" fontId="3" fillId="3" borderId="0" xfId="0" applyFont="1" applyFill="1" applyAlignment="1">
      <alignment vertical="center"/>
    </xf>
  </cellXfs>
  <cellStyles count="5">
    <cellStyle name="Comma" xfId="2" builtinId="3"/>
    <cellStyle name="Hyperlink" xfId="1" builtinId="8"/>
    <cellStyle name="Normal" xfId="0" builtinId="0"/>
    <cellStyle name="Normal 2" xfId="3" xr:uid="{D8B92336-3F2E-49F7-A276-C91668572E3A}"/>
    <cellStyle name="Percent" xfId="4" builtinId="5"/>
  </cellStyles>
  <dxfs count="1">
    <dxf>
      <numFmt numFmtId="169" formatCode="&quot;0.00*&quot;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21166</xdr:colOff>
      <xdr:row>392</xdr:row>
      <xdr:rowOff>49390</xdr:rowOff>
    </xdr:from>
    <xdr:to>
      <xdr:col>4</xdr:col>
      <xdr:colOff>680973</xdr:colOff>
      <xdr:row>403</xdr:row>
      <xdr:rowOff>84667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1B6F617-47F4-7314-F739-1CB464AFF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2110" y="43695057"/>
          <a:ext cx="7648224" cy="1432278"/>
        </a:xfrm>
        <a:prstGeom prst="rect">
          <a:avLst/>
        </a:prstGeom>
      </xdr:spPr>
    </xdr:pic>
    <xdr:clientData/>
  </xdr:twoCellAnchor>
  <xdr:twoCellAnchor editAs="oneCell">
    <xdr:from>
      <xdr:col>1</xdr:col>
      <xdr:colOff>21167</xdr:colOff>
      <xdr:row>373</xdr:row>
      <xdr:rowOff>116417</xdr:rowOff>
    </xdr:from>
    <xdr:to>
      <xdr:col>4</xdr:col>
      <xdr:colOff>744036</xdr:colOff>
      <xdr:row>384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F58408-945D-43E8-3326-47CB88AA9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584" y="50916417"/>
          <a:ext cx="7710058" cy="139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6A708-3A36-4793-9C4B-C5930C8F14B2}">
  <dimension ref="A1:K390"/>
  <sheetViews>
    <sheetView tabSelected="1" view="pageBreakPreview" zoomScale="145" zoomScaleNormal="100" zoomScaleSheetLayoutView="145" workbookViewId="0"/>
  </sheetViews>
  <sheetFormatPr defaultColWidth="9.140625" defaultRowHeight="11.25" x14ac:dyDescent="0.2"/>
  <cols>
    <col min="1" max="1" width="7.140625" style="1" customWidth="1"/>
    <col min="2" max="2" width="59.42578125" style="1" customWidth="1"/>
    <col min="3" max="3" width="16.7109375" style="1" customWidth="1"/>
    <col min="4" max="4" width="24.140625" style="1" customWidth="1"/>
    <col min="5" max="5" width="29.5703125" style="1" customWidth="1"/>
    <col min="6" max="6" width="22.85546875" style="2" bestFit="1" customWidth="1"/>
    <col min="7" max="7" width="12.140625" style="4" bestFit="1" customWidth="1"/>
    <col min="8" max="8" width="12.42578125" style="3" bestFit="1" customWidth="1"/>
    <col min="9" max="9" width="12.42578125" style="1" bestFit="1" customWidth="1"/>
    <col min="10" max="10" width="10.42578125" style="1" bestFit="1" customWidth="1"/>
    <col min="11" max="16384" width="9.140625" style="1"/>
  </cols>
  <sheetData>
    <row r="1" spans="1:9" ht="16.7" customHeight="1" x14ac:dyDescent="0.2">
      <c r="B1" s="140" t="s">
        <v>6</v>
      </c>
      <c r="C1" s="141"/>
      <c r="D1" s="107"/>
      <c r="F1" s="43"/>
    </row>
    <row r="2" spans="1:9" x14ac:dyDescent="0.2">
      <c r="A2" s="108"/>
      <c r="F2" s="43"/>
    </row>
    <row r="3" spans="1:9" ht="12.75" x14ac:dyDescent="0.2">
      <c r="B3" s="114" t="s">
        <v>155</v>
      </c>
      <c r="C3" s="109"/>
      <c r="D3" s="110"/>
      <c r="E3" s="110"/>
      <c r="F3" s="111"/>
    </row>
    <row r="4" spans="1:9" ht="25.5" customHeight="1" x14ac:dyDescent="0.2">
      <c r="B4" s="6" t="s">
        <v>4</v>
      </c>
      <c r="C4" s="6" t="s">
        <v>5</v>
      </c>
      <c r="D4" s="7" t="s">
        <v>52</v>
      </c>
      <c r="E4" s="7" t="s">
        <v>0</v>
      </c>
      <c r="F4" s="8" t="s">
        <v>1</v>
      </c>
      <c r="G4" s="9" t="s">
        <v>2</v>
      </c>
      <c r="H4" s="10" t="s">
        <v>3</v>
      </c>
      <c r="I4" s="49"/>
    </row>
    <row r="5" spans="1:9" x14ac:dyDescent="0.2">
      <c r="B5" s="11" t="s">
        <v>7</v>
      </c>
      <c r="C5" s="12"/>
      <c r="D5" s="12"/>
      <c r="E5" s="12"/>
      <c r="F5" s="13"/>
      <c r="G5" s="14"/>
      <c r="H5" s="15"/>
    </row>
    <row r="6" spans="1:9" x14ac:dyDescent="0.2">
      <c r="B6" s="11" t="s">
        <v>8</v>
      </c>
      <c r="C6" s="12"/>
      <c r="D6" s="12"/>
      <c r="E6" s="12"/>
      <c r="F6" s="13"/>
      <c r="G6" s="14"/>
      <c r="H6" s="15"/>
    </row>
    <row r="7" spans="1:9" x14ac:dyDescent="0.2">
      <c r="B7" s="11" t="s">
        <v>89</v>
      </c>
      <c r="C7" s="12"/>
      <c r="D7" s="12"/>
      <c r="E7" s="12"/>
      <c r="F7" s="13"/>
      <c r="G7" s="14"/>
      <c r="H7" s="15"/>
    </row>
    <row r="8" spans="1:9" x14ac:dyDescent="0.2">
      <c r="B8" s="12" t="s">
        <v>23</v>
      </c>
      <c r="C8" s="12" t="s">
        <v>24</v>
      </c>
      <c r="D8" s="12" t="s">
        <v>22</v>
      </c>
      <c r="E8" s="16">
        <v>1683635</v>
      </c>
      <c r="F8" s="13">
        <v>1999.6532895</v>
      </c>
      <c r="G8" s="14">
        <v>4.3608821441332903</v>
      </c>
      <c r="H8" s="17"/>
    </row>
    <row r="9" spans="1:9" x14ac:dyDescent="0.2">
      <c r="B9" s="12" t="s">
        <v>20</v>
      </c>
      <c r="C9" s="12" t="s">
        <v>21</v>
      </c>
      <c r="D9" s="12" t="s">
        <v>22</v>
      </c>
      <c r="E9" s="16">
        <v>98780</v>
      </c>
      <c r="F9" s="13">
        <v>1189.4099799999999</v>
      </c>
      <c r="G9" s="14">
        <v>2.5938880360269301</v>
      </c>
      <c r="H9" s="17"/>
    </row>
    <row r="10" spans="1:9" x14ac:dyDescent="0.2">
      <c r="B10" s="12" t="s">
        <v>108</v>
      </c>
      <c r="C10" s="12" t="s">
        <v>109</v>
      </c>
      <c r="D10" s="12" t="s">
        <v>110</v>
      </c>
      <c r="E10" s="16">
        <v>814320</v>
      </c>
      <c r="F10" s="13">
        <v>1159.265952</v>
      </c>
      <c r="G10" s="14">
        <v>2.5281493631541299</v>
      </c>
      <c r="H10" s="17"/>
    </row>
    <row r="11" spans="1:9" x14ac:dyDescent="0.2">
      <c r="B11" s="12" t="s">
        <v>111</v>
      </c>
      <c r="C11" s="12" t="s">
        <v>112</v>
      </c>
      <c r="D11" s="12" t="s">
        <v>113</v>
      </c>
      <c r="E11" s="16">
        <v>173600</v>
      </c>
      <c r="F11" s="13">
        <v>686.06719999999996</v>
      </c>
      <c r="G11" s="14">
        <v>1.49618847320458</v>
      </c>
      <c r="H11" s="17"/>
    </row>
    <row r="12" spans="1:9" x14ac:dyDescent="0.2">
      <c r="B12" s="12" t="s">
        <v>116</v>
      </c>
      <c r="C12" s="12" t="s">
        <v>117</v>
      </c>
      <c r="D12" s="12" t="s">
        <v>118</v>
      </c>
      <c r="E12" s="16">
        <v>272250</v>
      </c>
      <c r="F12" s="13">
        <v>501.75675000000001</v>
      </c>
      <c r="G12" s="14">
        <v>1.0942407182599501</v>
      </c>
      <c r="H12" s="17"/>
    </row>
    <row r="13" spans="1:9" x14ac:dyDescent="0.2">
      <c r="B13" s="12" t="s">
        <v>119</v>
      </c>
      <c r="C13" s="12" t="s">
        <v>120</v>
      </c>
      <c r="D13" s="12" t="s">
        <v>11</v>
      </c>
      <c r="E13" s="16">
        <v>60025</v>
      </c>
      <c r="F13" s="13">
        <v>498.20749999999998</v>
      </c>
      <c r="G13" s="14">
        <v>1.08650044596808</v>
      </c>
      <c r="H13" s="17"/>
    </row>
    <row r="14" spans="1:9" x14ac:dyDescent="0.2">
      <c r="B14" s="12" t="s">
        <v>125</v>
      </c>
      <c r="C14" s="12" t="s">
        <v>126</v>
      </c>
      <c r="D14" s="12" t="s">
        <v>13</v>
      </c>
      <c r="E14" s="16">
        <v>40625</v>
      </c>
      <c r="F14" s="13">
        <v>498.0625</v>
      </c>
      <c r="G14" s="14">
        <v>1.08618422719445</v>
      </c>
      <c r="H14" s="17"/>
    </row>
    <row r="15" spans="1:9" x14ac:dyDescent="0.2">
      <c r="B15" s="12" t="s">
        <v>14</v>
      </c>
      <c r="C15" s="12" t="s">
        <v>15</v>
      </c>
      <c r="D15" s="12" t="s">
        <v>13</v>
      </c>
      <c r="E15" s="16">
        <v>440000</v>
      </c>
      <c r="F15" s="13">
        <v>497.464</v>
      </c>
      <c r="G15" s="14">
        <v>1.0848790069460299</v>
      </c>
      <c r="H15" s="17"/>
    </row>
    <row r="16" spans="1:9" x14ac:dyDescent="0.2">
      <c r="B16" s="12" t="s">
        <v>141</v>
      </c>
      <c r="C16" s="12" t="s">
        <v>142</v>
      </c>
      <c r="D16" s="12" t="s">
        <v>16</v>
      </c>
      <c r="E16" s="16">
        <v>141750</v>
      </c>
      <c r="F16" s="13">
        <v>496.62112500000001</v>
      </c>
      <c r="G16" s="14">
        <v>1.0830408490230901</v>
      </c>
      <c r="H16" s="17"/>
    </row>
    <row r="17" spans="2:8" x14ac:dyDescent="0.2">
      <c r="B17" s="12" t="s">
        <v>156</v>
      </c>
      <c r="C17" s="12" t="s">
        <v>157</v>
      </c>
      <c r="D17" s="12" t="s">
        <v>110</v>
      </c>
      <c r="E17" s="16">
        <v>68000</v>
      </c>
      <c r="F17" s="13">
        <v>495.48200000000003</v>
      </c>
      <c r="G17" s="14">
        <v>1.0805566234333199</v>
      </c>
      <c r="H17" s="17"/>
    </row>
    <row r="18" spans="2:8" x14ac:dyDescent="0.2">
      <c r="B18" s="12" t="s">
        <v>133</v>
      </c>
      <c r="C18" s="12" t="s">
        <v>134</v>
      </c>
      <c r="D18" s="12" t="s">
        <v>16</v>
      </c>
      <c r="E18" s="16">
        <v>365625</v>
      </c>
      <c r="F18" s="13">
        <v>493.33781249999998</v>
      </c>
      <c r="G18" s="14">
        <v>1.0758805383182</v>
      </c>
      <c r="H18" s="17"/>
    </row>
    <row r="19" spans="2:8" x14ac:dyDescent="0.2">
      <c r="B19" s="12" t="s">
        <v>158</v>
      </c>
      <c r="C19" s="12" t="s">
        <v>159</v>
      </c>
      <c r="D19" s="12" t="s">
        <v>13</v>
      </c>
      <c r="E19" s="16">
        <v>54600</v>
      </c>
      <c r="F19" s="13">
        <v>492.1644</v>
      </c>
      <c r="G19" s="14">
        <v>1.07332153789257</v>
      </c>
      <c r="H19" s="17"/>
    </row>
    <row r="20" spans="2:8" x14ac:dyDescent="0.2">
      <c r="B20" s="12" t="s">
        <v>160</v>
      </c>
      <c r="C20" s="12" t="s">
        <v>161</v>
      </c>
      <c r="D20" s="12" t="s">
        <v>11</v>
      </c>
      <c r="E20" s="16">
        <v>301350</v>
      </c>
      <c r="F20" s="13">
        <v>491.98401000000001</v>
      </c>
      <c r="G20" s="14">
        <v>1.0729281399299799</v>
      </c>
      <c r="H20" s="17"/>
    </row>
    <row r="21" spans="2:8" x14ac:dyDescent="0.2">
      <c r="B21" s="12" t="s">
        <v>162</v>
      </c>
      <c r="C21" s="12" t="s">
        <v>163</v>
      </c>
      <c r="D21" s="12" t="s">
        <v>13</v>
      </c>
      <c r="E21" s="16">
        <v>411750</v>
      </c>
      <c r="F21" s="13">
        <v>491.79419999999999</v>
      </c>
      <c r="G21" s="14">
        <v>1.0725141986511899</v>
      </c>
      <c r="H21" s="17"/>
    </row>
    <row r="22" spans="2:8" x14ac:dyDescent="0.2">
      <c r="B22" s="12" t="s">
        <v>164</v>
      </c>
      <c r="C22" s="12" t="s">
        <v>165</v>
      </c>
      <c r="D22" s="12" t="s">
        <v>9</v>
      </c>
      <c r="E22" s="16">
        <v>118125</v>
      </c>
      <c r="F22" s="13">
        <v>490.80937499999999</v>
      </c>
      <c r="G22" s="14">
        <v>1.0703664734529601</v>
      </c>
      <c r="H22" s="17"/>
    </row>
    <row r="23" spans="2:8" x14ac:dyDescent="0.2">
      <c r="B23" s="12" t="s">
        <v>166</v>
      </c>
      <c r="C23" s="12" t="s">
        <v>167</v>
      </c>
      <c r="D23" s="12" t="s">
        <v>13</v>
      </c>
      <c r="E23" s="16">
        <v>37100</v>
      </c>
      <c r="F23" s="13">
        <v>490.35070000000002</v>
      </c>
      <c r="G23" s="14">
        <v>1.0693661862391901</v>
      </c>
      <c r="H23" s="17"/>
    </row>
    <row r="24" spans="2:8" x14ac:dyDescent="0.2">
      <c r="B24" s="12" t="s">
        <v>168</v>
      </c>
      <c r="C24" s="12" t="s">
        <v>169</v>
      </c>
      <c r="D24" s="12" t="s">
        <v>170</v>
      </c>
      <c r="E24" s="16">
        <v>90785</v>
      </c>
      <c r="F24" s="13">
        <v>490.01203750000002</v>
      </c>
      <c r="G24" s="14">
        <v>1.06862762458108</v>
      </c>
      <c r="H24" s="17"/>
    </row>
    <row r="25" spans="2:8" x14ac:dyDescent="0.2">
      <c r="B25" s="12" t="s">
        <v>171</v>
      </c>
      <c r="C25" s="12" t="s">
        <v>172</v>
      </c>
      <c r="D25" s="12" t="s">
        <v>10</v>
      </c>
      <c r="E25" s="16">
        <v>4500</v>
      </c>
      <c r="F25" s="13">
        <v>489.33</v>
      </c>
      <c r="G25" s="14">
        <v>1.0671402241547201</v>
      </c>
      <c r="H25" s="17"/>
    </row>
    <row r="26" spans="2:8" x14ac:dyDescent="0.2">
      <c r="B26" s="12" t="s">
        <v>173</v>
      </c>
      <c r="C26" s="12" t="s">
        <v>174</v>
      </c>
      <c r="D26" s="12" t="s">
        <v>175</v>
      </c>
      <c r="E26" s="16">
        <v>4600</v>
      </c>
      <c r="F26" s="13">
        <v>488.98</v>
      </c>
      <c r="G26" s="14">
        <v>1.06637693745974</v>
      </c>
      <c r="H26" s="17"/>
    </row>
    <row r="27" spans="2:8" x14ac:dyDescent="0.2">
      <c r="B27" s="12" t="s">
        <v>176</v>
      </c>
      <c r="C27" s="12" t="s">
        <v>177</v>
      </c>
      <c r="D27" s="12" t="s">
        <v>178</v>
      </c>
      <c r="E27" s="16">
        <v>114750</v>
      </c>
      <c r="F27" s="13">
        <v>487.6875</v>
      </c>
      <c r="G27" s="14">
        <v>1.06355822873613</v>
      </c>
      <c r="H27" s="17"/>
    </row>
    <row r="28" spans="2:8" x14ac:dyDescent="0.2">
      <c r="B28" s="12" t="s">
        <v>179</v>
      </c>
      <c r="C28" s="12" t="s">
        <v>180</v>
      </c>
      <c r="D28" s="12" t="s">
        <v>17</v>
      </c>
      <c r="E28" s="16">
        <v>20250</v>
      </c>
      <c r="F28" s="13">
        <v>486.5265</v>
      </c>
      <c r="G28" s="14">
        <v>1.0610262977279299</v>
      </c>
      <c r="H28" s="17"/>
    </row>
    <row r="29" spans="2:8" x14ac:dyDescent="0.2">
      <c r="B29" s="12" t="s">
        <v>181</v>
      </c>
      <c r="C29" s="12" t="s">
        <v>182</v>
      </c>
      <c r="D29" s="12" t="s">
        <v>124</v>
      </c>
      <c r="E29" s="16">
        <v>30000</v>
      </c>
      <c r="F29" s="13">
        <v>486</v>
      </c>
      <c r="G29" s="14">
        <v>1.05987809645677</v>
      </c>
      <c r="H29" s="17"/>
    </row>
    <row r="30" spans="2:8" x14ac:dyDescent="0.2">
      <c r="B30" s="12" t="s">
        <v>183</v>
      </c>
      <c r="C30" s="12" t="s">
        <v>184</v>
      </c>
      <c r="D30" s="12" t="s">
        <v>12</v>
      </c>
      <c r="E30" s="16">
        <v>85750</v>
      </c>
      <c r="F30" s="13">
        <v>485.34500000000003</v>
      </c>
      <c r="G30" s="14">
        <v>1.0584496599276001</v>
      </c>
      <c r="H30" s="17"/>
    </row>
    <row r="31" spans="2:8" x14ac:dyDescent="0.2">
      <c r="B31" s="12" t="s">
        <v>185</v>
      </c>
      <c r="C31" s="12" t="s">
        <v>186</v>
      </c>
      <c r="D31" s="12" t="s">
        <v>13</v>
      </c>
      <c r="E31" s="16">
        <v>270000</v>
      </c>
      <c r="F31" s="13">
        <v>481.221</v>
      </c>
      <c r="G31" s="14">
        <v>1.0494559618416099</v>
      </c>
      <c r="H31" s="17"/>
    </row>
    <row r="32" spans="2:8" x14ac:dyDescent="0.2">
      <c r="B32" s="12" t="s">
        <v>121</v>
      </c>
      <c r="C32" s="12" t="s">
        <v>122</v>
      </c>
      <c r="D32" s="12" t="s">
        <v>123</v>
      </c>
      <c r="E32" s="16">
        <v>50600</v>
      </c>
      <c r="F32" s="13">
        <v>480.447</v>
      </c>
      <c r="G32" s="14">
        <v>1.04776800783614</v>
      </c>
      <c r="H32" s="17"/>
    </row>
    <row r="33" spans="2:8" x14ac:dyDescent="0.2">
      <c r="B33" s="12" t="s">
        <v>187</v>
      </c>
      <c r="C33" s="12" t="s">
        <v>188</v>
      </c>
      <c r="D33" s="12" t="s">
        <v>10</v>
      </c>
      <c r="E33" s="16">
        <v>9150</v>
      </c>
      <c r="F33" s="13">
        <v>479.55149999999998</v>
      </c>
      <c r="G33" s="14">
        <v>1.0458150843065599</v>
      </c>
      <c r="H33" s="17"/>
    </row>
    <row r="34" spans="2:8" x14ac:dyDescent="0.2">
      <c r="B34" s="12" t="s">
        <v>135</v>
      </c>
      <c r="C34" s="12" t="s">
        <v>136</v>
      </c>
      <c r="D34" s="12" t="s">
        <v>137</v>
      </c>
      <c r="E34" s="16">
        <v>15400</v>
      </c>
      <c r="F34" s="13">
        <v>476.16800000000001</v>
      </c>
      <c r="G34" s="14">
        <v>1.03843628278524</v>
      </c>
      <c r="H34" s="17"/>
    </row>
    <row r="35" spans="2:8" x14ac:dyDescent="0.2">
      <c r="B35" s="12" t="s">
        <v>114</v>
      </c>
      <c r="C35" s="12" t="s">
        <v>115</v>
      </c>
      <c r="D35" s="12" t="s">
        <v>19</v>
      </c>
      <c r="E35" s="16">
        <v>5100</v>
      </c>
      <c r="F35" s="13">
        <v>473.86649999999997</v>
      </c>
      <c r="G35" s="14">
        <v>1.03341712756097</v>
      </c>
      <c r="H35" s="17"/>
    </row>
    <row r="36" spans="2:8" x14ac:dyDescent="0.2">
      <c r="B36" s="12" t="s">
        <v>189</v>
      </c>
      <c r="C36" s="12" t="s">
        <v>190</v>
      </c>
      <c r="D36" s="12" t="s">
        <v>123</v>
      </c>
      <c r="E36" s="16">
        <v>60000</v>
      </c>
      <c r="F36" s="13">
        <v>471.6</v>
      </c>
      <c r="G36" s="14">
        <v>1.0284743010062001</v>
      </c>
      <c r="H36" s="17"/>
    </row>
    <row r="37" spans="2:8" x14ac:dyDescent="0.2">
      <c r="B37" s="12" t="s">
        <v>191</v>
      </c>
      <c r="C37" s="12" t="s">
        <v>192</v>
      </c>
      <c r="D37" s="12" t="s">
        <v>17</v>
      </c>
      <c r="E37" s="16">
        <v>85050</v>
      </c>
      <c r="F37" s="13">
        <v>470.45407499999999</v>
      </c>
      <c r="G37" s="14">
        <v>1.02597524584636</v>
      </c>
      <c r="H37" s="17"/>
    </row>
    <row r="38" spans="2:8" x14ac:dyDescent="0.2">
      <c r="B38" s="12" t="s">
        <v>193</v>
      </c>
      <c r="C38" s="12" t="s">
        <v>194</v>
      </c>
      <c r="D38" s="12" t="s">
        <v>19</v>
      </c>
      <c r="E38" s="16">
        <v>34850</v>
      </c>
      <c r="F38" s="13">
        <v>469.08100000000002</v>
      </c>
      <c r="G38" s="14">
        <v>1.0229808176214801</v>
      </c>
      <c r="H38" s="17"/>
    </row>
    <row r="39" spans="2:8" x14ac:dyDescent="0.2">
      <c r="B39" s="12" t="s">
        <v>195</v>
      </c>
      <c r="C39" s="12" t="s">
        <v>196</v>
      </c>
      <c r="D39" s="12" t="s">
        <v>19</v>
      </c>
      <c r="E39" s="16">
        <v>39600</v>
      </c>
      <c r="F39" s="13">
        <v>460.15199999999999</v>
      </c>
      <c r="G39" s="14">
        <v>1.003508283623</v>
      </c>
      <c r="H39" s="17"/>
    </row>
    <row r="40" spans="2:8" x14ac:dyDescent="0.2">
      <c r="B40" s="12" t="s">
        <v>197</v>
      </c>
      <c r="C40" s="12" t="s">
        <v>198</v>
      </c>
      <c r="D40" s="12" t="s">
        <v>140</v>
      </c>
      <c r="E40" s="16">
        <v>5500</v>
      </c>
      <c r="F40" s="13">
        <v>449.10250000000002</v>
      </c>
      <c r="G40" s="14">
        <v>0.97941132266250397</v>
      </c>
      <c r="H40" s="17"/>
    </row>
    <row r="41" spans="2:8" x14ac:dyDescent="0.2">
      <c r="B41" s="12" t="s">
        <v>199</v>
      </c>
      <c r="C41" s="12" t="s">
        <v>200</v>
      </c>
      <c r="D41" s="12" t="s">
        <v>16</v>
      </c>
      <c r="E41" s="16">
        <v>15000</v>
      </c>
      <c r="F41" s="13">
        <v>178.05</v>
      </c>
      <c r="G41" s="14">
        <v>0.388294845831539</v>
      </c>
      <c r="H41" s="17"/>
    </row>
    <row r="42" spans="2:8" x14ac:dyDescent="0.2">
      <c r="B42" s="12" t="s">
        <v>201</v>
      </c>
      <c r="C42" s="12" t="s">
        <v>202</v>
      </c>
      <c r="D42" s="12" t="s">
        <v>203</v>
      </c>
      <c r="E42" s="16">
        <v>5700</v>
      </c>
      <c r="F42" s="13">
        <v>100.149</v>
      </c>
      <c r="G42" s="14">
        <v>0.21840685490133599</v>
      </c>
      <c r="H42" s="17"/>
    </row>
    <row r="43" spans="2:8" x14ac:dyDescent="0.2">
      <c r="B43" s="12" t="s">
        <v>130</v>
      </c>
      <c r="C43" s="12" t="s">
        <v>131</v>
      </c>
      <c r="D43" s="12" t="s">
        <v>132</v>
      </c>
      <c r="E43" s="16">
        <v>47250</v>
      </c>
      <c r="F43" s="13">
        <v>36.165149999999997</v>
      </c>
      <c r="G43" s="14">
        <v>7.8869650905501201E-2</v>
      </c>
      <c r="H43" s="17"/>
    </row>
    <row r="44" spans="2:8" x14ac:dyDescent="0.2">
      <c r="B44" s="12" t="s">
        <v>204</v>
      </c>
      <c r="C44" s="12" t="s">
        <v>205</v>
      </c>
      <c r="D44" s="12" t="s">
        <v>353</v>
      </c>
      <c r="E44" s="16">
        <v>64133</v>
      </c>
      <c r="F44" s="13">
        <v>21.805219999999998</v>
      </c>
      <c r="G44" s="14">
        <v>4.7553240877409697E-2</v>
      </c>
      <c r="H44" s="17"/>
    </row>
    <row r="45" spans="2:8" x14ac:dyDescent="0.2">
      <c r="B45" s="12" t="s">
        <v>206</v>
      </c>
      <c r="C45" s="12" t="s">
        <v>207</v>
      </c>
      <c r="D45" s="12" t="s">
        <v>22</v>
      </c>
      <c r="E45" s="16">
        <v>4800</v>
      </c>
      <c r="F45" s="13">
        <v>17.952000000000002</v>
      </c>
      <c r="G45" s="14">
        <v>3.9150064995045197E-2</v>
      </c>
      <c r="H45" s="17"/>
    </row>
    <row r="46" spans="2:8" x14ac:dyDescent="0.2">
      <c r="B46" s="12" t="s">
        <v>208</v>
      </c>
      <c r="C46" s="12" t="s">
        <v>209</v>
      </c>
      <c r="D46" s="12" t="s">
        <v>22</v>
      </c>
      <c r="E46" s="16">
        <v>150</v>
      </c>
      <c r="F46" s="13">
        <v>16.434000000000001</v>
      </c>
      <c r="G46" s="14">
        <v>3.5839581557964101E-2</v>
      </c>
      <c r="H46" s="17"/>
    </row>
    <row r="47" spans="2:8" x14ac:dyDescent="0.2">
      <c r="B47" s="12" t="s">
        <v>210</v>
      </c>
      <c r="C47" s="12" t="s">
        <v>211</v>
      </c>
      <c r="D47" s="12" t="s">
        <v>124</v>
      </c>
      <c r="E47" s="16">
        <v>150</v>
      </c>
      <c r="F47" s="13">
        <v>16.181999999999999</v>
      </c>
      <c r="G47" s="14">
        <v>3.5290015137579199E-2</v>
      </c>
      <c r="H47" s="17"/>
    </row>
    <row r="48" spans="2:8" x14ac:dyDescent="0.2">
      <c r="B48" s="12" t="s">
        <v>212</v>
      </c>
      <c r="C48" s="12" t="s">
        <v>213</v>
      </c>
      <c r="D48" s="12" t="s">
        <v>13</v>
      </c>
      <c r="E48" s="16">
        <v>1950</v>
      </c>
      <c r="F48" s="13">
        <v>13.819649999999999</v>
      </c>
      <c r="G48" s="14">
        <v>3.0138157069339099E-2</v>
      </c>
      <c r="H48" s="17"/>
    </row>
    <row r="49" spans="2:8" x14ac:dyDescent="0.2">
      <c r="B49" s="12" t="s">
        <v>138</v>
      </c>
      <c r="C49" s="12" t="s">
        <v>139</v>
      </c>
      <c r="D49" s="12" t="s">
        <v>18</v>
      </c>
      <c r="E49" s="16">
        <v>700</v>
      </c>
      <c r="F49" s="13">
        <v>12.3599</v>
      </c>
      <c r="G49" s="14">
        <v>2.6954706346493901E-2</v>
      </c>
      <c r="H49" s="17"/>
    </row>
    <row r="50" spans="2:8" x14ac:dyDescent="0.2">
      <c r="B50" s="12" t="s">
        <v>127</v>
      </c>
      <c r="C50" s="12" t="s">
        <v>128</v>
      </c>
      <c r="D50" s="12" t="s">
        <v>129</v>
      </c>
      <c r="E50" s="16">
        <v>2550</v>
      </c>
      <c r="F50" s="13">
        <v>11.016</v>
      </c>
      <c r="G50" s="14">
        <v>2.40239035196868E-2</v>
      </c>
      <c r="H50" s="17"/>
    </row>
    <row r="51" spans="2:8" x14ac:dyDescent="0.2">
      <c r="B51" s="12" t="s">
        <v>214</v>
      </c>
      <c r="C51" s="12" t="s">
        <v>215</v>
      </c>
      <c r="D51" s="12" t="s">
        <v>10</v>
      </c>
      <c r="E51" s="16">
        <v>3200</v>
      </c>
      <c r="F51" s="13">
        <v>9.0719999999999992</v>
      </c>
      <c r="G51" s="14">
        <v>1.9784391133859699E-2</v>
      </c>
      <c r="H51" s="17"/>
    </row>
    <row r="52" spans="2:8" x14ac:dyDescent="0.2">
      <c r="B52" s="12" t="s">
        <v>216</v>
      </c>
      <c r="C52" s="12" t="s">
        <v>217</v>
      </c>
      <c r="D52" s="12" t="s">
        <v>118</v>
      </c>
      <c r="E52" s="16">
        <v>675</v>
      </c>
      <c r="F52" s="13">
        <v>8.4604499999999998</v>
      </c>
      <c r="G52" s="14">
        <v>1.8450711195818301E-2</v>
      </c>
      <c r="H52" s="17"/>
    </row>
    <row r="53" spans="2:8" x14ac:dyDescent="0.2">
      <c r="B53" s="11" t="s">
        <v>25</v>
      </c>
      <c r="C53" s="11"/>
      <c r="D53" s="11"/>
      <c r="E53" s="11"/>
      <c r="F53" s="18">
        <f>SUM(F8:F52)</f>
        <v>19539.420776499999</v>
      </c>
      <c r="G53" s="19">
        <f>SUM(G8:G52)</f>
        <v>42.611942589433568</v>
      </c>
      <c r="H53" s="20"/>
    </row>
    <row r="54" spans="2:8" x14ac:dyDescent="0.2">
      <c r="B54" s="11"/>
      <c r="C54" s="11"/>
      <c r="D54" s="11"/>
      <c r="E54" s="11"/>
      <c r="F54" s="47"/>
      <c r="G54" s="48"/>
      <c r="H54" s="20"/>
    </row>
    <row r="55" spans="2:8" x14ac:dyDescent="0.2">
      <c r="B55" s="11" t="s">
        <v>93</v>
      </c>
      <c r="C55" s="11"/>
      <c r="D55" s="11"/>
      <c r="E55" s="11"/>
      <c r="F55" s="47"/>
      <c r="G55" s="48"/>
      <c r="H55" s="20"/>
    </row>
    <row r="56" spans="2:8" x14ac:dyDescent="0.2">
      <c r="B56" s="12" t="s">
        <v>218</v>
      </c>
      <c r="C56" s="12" t="s">
        <v>219</v>
      </c>
      <c r="D56" s="12" t="s">
        <v>18</v>
      </c>
      <c r="E56" s="12">
        <v>1363163</v>
      </c>
      <c r="F56" s="13">
        <v>1546.0994746000001</v>
      </c>
      <c r="G56" s="14">
        <v>3.3717630000000001</v>
      </c>
      <c r="H56" s="20"/>
    </row>
    <row r="57" spans="2:8" x14ac:dyDescent="0.2">
      <c r="B57" s="12" t="s">
        <v>154</v>
      </c>
      <c r="C57" s="12" t="s">
        <v>88</v>
      </c>
      <c r="D57" s="12" t="s">
        <v>18</v>
      </c>
      <c r="E57" s="12">
        <v>62033</v>
      </c>
      <c r="F57" s="13">
        <v>269.48375859999999</v>
      </c>
      <c r="G57" s="14">
        <v>0.58769499999999997</v>
      </c>
      <c r="H57" s="20"/>
    </row>
    <row r="58" spans="2:8" x14ac:dyDescent="0.2">
      <c r="B58" s="12" t="s">
        <v>86</v>
      </c>
      <c r="C58" s="12" t="s">
        <v>87</v>
      </c>
      <c r="D58" s="12" t="s">
        <v>18</v>
      </c>
      <c r="E58" s="12">
        <v>75870</v>
      </c>
      <c r="F58" s="13">
        <v>254.94596100000001</v>
      </c>
      <c r="G58" s="14">
        <v>0.55599100000000001</v>
      </c>
      <c r="H58" s="20"/>
    </row>
    <row r="59" spans="2:8" x14ac:dyDescent="0.2">
      <c r="B59" s="11" t="s">
        <v>25</v>
      </c>
      <c r="C59" s="11"/>
      <c r="D59" s="11"/>
      <c r="E59" s="11"/>
      <c r="F59" s="18">
        <f>SUM(F56:F58)</f>
        <v>2070.5291941999999</v>
      </c>
      <c r="G59" s="18">
        <f>SUM(G56:G58)</f>
        <v>4.5154490000000003</v>
      </c>
      <c r="H59" s="20"/>
    </row>
    <row r="60" spans="2:8" x14ac:dyDescent="0.2">
      <c r="B60" s="11"/>
      <c r="C60" s="11"/>
      <c r="D60" s="11"/>
      <c r="E60" s="11"/>
      <c r="F60" s="47"/>
      <c r="G60" s="48"/>
      <c r="H60" s="20"/>
    </row>
    <row r="61" spans="2:8" x14ac:dyDescent="0.2">
      <c r="B61" s="11" t="s">
        <v>98</v>
      </c>
      <c r="C61" s="11"/>
      <c r="D61" s="11"/>
      <c r="E61" s="11"/>
      <c r="F61" s="47"/>
      <c r="G61" s="48"/>
      <c r="H61" s="20"/>
    </row>
    <row r="62" spans="2:8" x14ac:dyDescent="0.2">
      <c r="B62" s="12" t="s">
        <v>100</v>
      </c>
      <c r="C62" s="11"/>
      <c r="D62" s="12" t="s">
        <v>50</v>
      </c>
      <c r="E62" s="125">
        <v>31655</v>
      </c>
      <c r="F62" s="13">
        <v>34.044952500000001</v>
      </c>
      <c r="G62" s="14">
        <v>7.4245883641278168E-2</v>
      </c>
      <c r="H62" s="20"/>
    </row>
    <row r="63" spans="2:8" x14ac:dyDescent="0.2">
      <c r="B63" s="12" t="s">
        <v>100</v>
      </c>
      <c r="C63" s="11"/>
      <c r="D63" s="12" t="s">
        <v>50</v>
      </c>
      <c r="E63" s="125">
        <v>4745</v>
      </c>
      <c r="F63" s="13">
        <v>16.505482499999999</v>
      </c>
      <c r="G63" s="14">
        <v>3.5995471961317999E-2</v>
      </c>
      <c r="H63" s="20"/>
    </row>
    <row r="64" spans="2:8" x14ac:dyDescent="0.2">
      <c r="B64" s="12" t="s">
        <v>102</v>
      </c>
      <c r="C64" s="11"/>
      <c r="D64" s="12" t="s">
        <v>50</v>
      </c>
      <c r="E64" s="125">
        <v>1290</v>
      </c>
      <c r="F64" s="13">
        <v>10.531560000000001</v>
      </c>
      <c r="G64" s="14">
        <v>2.2967427501070517E-2</v>
      </c>
      <c r="H64" s="20"/>
    </row>
    <row r="65" spans="2:8" x14ac:dyDescent="0.2">
      <c r="B65" s="12" t="s">
        <v>102</v>
      </c>
      <c r="C65" s="11"/>
      <c r="D65" s="12" t="s">
        <v>50</v>
      </c>
      <c r="E65" s="125">
        <v>660</v>
      </c>
      <c r="F65" s="13">
        <v>6.6716100000000003</v>
      </c>
      <c r="G65" s="14">
        <v>1.4549574705971107E-2</v>
      </c>
      <c r="H65" s="20"/>
    </row>
    <row r="66" spans="2:8" x14ac:dyDescent="0.2">
      <c r="B66" s="12" t="s">
        <v>100</v>
      </c>
      <c r="C66" s="11"/>
      <c r="D66" s="12" t="s">
        <v>50</v>
      </c>
      <c r="E66" s="125">
        <v>3380</v>
      </c>
      <c r="F66" s="13">
        <v>3.9157299999999999</v>
      </c>
      <c r="G66" s="14">
        <v>8.5394988860878034E-3</v>
      </c>
      <c r="H66" s="20"/>
    </row>
    <row r="67" spans="2:8" x14ac:dyDescent="0.2">
      <c r="B67" s="12" t="s">
        <v>100</v>
      </c>
      <c r="C67" s="11"/>
      <c r="D67" s="12" t="s">
        <v>50</v>
      </c>
      <c r="E67" s="125">
        <v>520</v>
      </c>
      <c r="F67" s="13">
        <v>1.3418600000000001</v>
      </c>
      <c r="G67" s="14">
        <v>2.9263539557849438E-3</v>
      </c>
      <c r="H67" s="20"/>
    </row>
    <row r="68" spans="2:8" x14ac:dyDescent="0.2">
      <c r="B68" s="12" t="s">
        <v>99</v>
      </c>
      <c r="C68" s="11"/>
      <c r="D68" s="12" t="s">
        <v>50</v>
      </c>
      <c r="E68" s="125">
        <v>-1625</v>
      </c>
      <c r="F68" s="13">
        <v>-0.32987499999999997</v>
      </c>
      <c r="G68" s="14">
        <v>-7.1939771001785461E-4</v>
      </c>
      <c r="H68" s="20"/>
    </row>
    <row r="69" spans="2:8" x14ac:dyDescent="0.2">
      <c r="B69" s="12" t="s">
        <v>101</v>
      </c>
      <c r="C69" s="11"/>
      <c r="D69" s="12" t="s">
        <v>50</v>
      </c>
      <c r="E69" s="125">
        <v>-660</v>
      </c>
      <c r="F69" s="13">
        <v>-0.44120999999999999</v>
      </c>
      <c r="G69" s="14">
        <v>-9.6219920769072406E-4</v>
      </c>
      <c r="H69" s="20"/>
    </row>
    <row r="70" spans="2:8" x14ac:dyDescent="0.2">
      <c r="B70" s="12" t="s">
        <v>99</v>
      </c>
      <c r="C70" s="11"/>
      <c r="D70" s="12" t="s">
        <v>50</v>
      </c>
      <c r="E70" s="125">
        <v>-3120</v>
      </c>
      <c r="F70" s="13">
        <v>-1.1060399999999999</v>
      </c>
      <c r="G70" s="14">
        <v>-2.4120731888992736E-3</v>
      </c>
      <c r="H70" s="20"/>
    </row>
    <row r="71" spans="2:8" x14ac:dyDescent="0.2">
      <c r="B71" s="12" t="s">
        <v>101</v>
      </c>
      <c r="C71" s="11"/>
      <c r="D71" s="12" t="s">
        <v>50</v>
      </c>
      <c r="E71" s="125">
        <v>-1290</v>
      </c>
      <c r="F71" s="13">
        <v>-1.80213</v>
      </c>
      <c r="G71" s="14">
        <v>-3.9301195760651046E-3</v>
      </c>
      <c r="H71" s="20"/>
    </row>
    <row r="72" spans="2:8" x14ac:dyDescent="0.2">
      <c r="B72" s="11" t="s">
        <v>25</v>
      </c>
      <c r="C72" s="11"/>
      <c r="D72" s="11"/>
      <c r="E72" s="12"/>
      <c r="F72" s="18">
        <f>SUM(F61:F71)</f>
        <v>69.331939999999989</v>
      </c>
      <c r="G72" s="18">
        <f>SUM(G61:G71)</f>
        <v>0.15120042096883757</v>
      </c>
      <c r="H72" s="20"/>
    </row>
    <row r="73" spans="2:8" x14ac:dyDescent="0.2">
      <c r="B73" s="11"/>
      <c r="C73" s="11"/>
      <c r="D73" s="11"/>
      <c r="E73" s="12"/>
      <c r="F73" s="47"/>
      <c r="G73" s="47"/>
      <c r="H73" s="20"/>
    </row>
    <row r="74" spans="2:8" x14ac:dyDescent="0.2">
      <c r="B74" s="11" t="s">
        <v>97</v>
      </c>
      <c r="C74" s="11"/>
      <c r="D74" s="11"/>
      <c r="E74" s="12"/>
      <c r="F74" s="13"/>
      <c r="G74" s="14"/>
      <c r="H74" s="20"/>
    </row>
    <row r="75" spans="2:8" x14ac:dyDescent="0.2">
      <c r="B75" s="12" t="s">
        <v>220</v>
      </c>
      <c r="C75" s="11"/>
      <c r="D75" s="12" t="s">
        <v>140</v>
      </c>
      <c r="E75" s="125">
        <v>2750</v>
      </c>
      <c r="F75" s="13">
        <v>14.73175</v>
      </c>
      <c r="G75" s="14">
        <v>3.2127000000000003E-2</v>
      </c>
      <c r="H75" s="20"/>
    </row>
    <row r="76" spans="2:8" x14ac:dyDescent="0.2">
      <c r="B76" s="12" t="s">
        <v>221</v>
      </c>
      <c r="C76" s="11"/>
      <c r="D76" s="12" t="s">
        <v>19</v>
      </c>
      <c r="E76" s="125">
        <v>19800</v>
      </c>
      <c r="F76" s="13">
        <v>9.3851999999999993</v>
      </c>
      <c r="G76" s="14">
        <v>2.0466999999999999E-2</v>
      </c>
      <c r="H76" s="20"/>
    </row>
    <row r="77" spans="2:8" x14ac:dyDescent="0.2">
      <c r="B77" s="12" t="s">
        <v>222</v>
      </c>
      <c r="C77" s="11"/>
      <c r="D77" s="12" t="s">
        <v>17</v>
      </c>
      <c r="E77" s="125">
        <v>43200</v>
      </c>
      <c r="F77" s="13">
        <v>9.3528000000000002</v>
      </c>
      <c r="G77" s="14">
        <v>2.0396999999999998E-2</v>
      </c>
      <c r="H77" s="20"/>
    </row>
    <row r="78" spans="2:8" x14ac:dyDescent="0.2">
      <c r="B78" s="12" t="s">
        <v>223</v>
      </c>
      <c r="C78" s="11"/>
      <c r="D78" s="12" t="s">
        <v>13</v>
      </c>
      <c r="E78" s="125">
        <v>136800</v>
      </c>
      <c r="F78" s="13">
        <v>6.81264</v>
      </c>
      <c r="G78" s="14">
        <v>1.4857E-2</v>
      </c>
      <c r="H78" s="20"/>
    </row>
    <row r="79" spans="2:8" x14ac:dyDescent="0.2">
      <c r="B79" s="12" t="s">
        <v>224</v>
      </c>
      <c r="C79" s="11"/>
      <c r="D79" s="12" t="s">
        <v>175</v>
      </c>
      <c r="E79" s="125">
        <v>2300</v>
      </c>
      <c r="F79" s="13">
        <v>6.7298</v>
      </c>
      <c r="G79" s="14">
        <v>1.4676E-2</v>
      </c>
      <c r="H79" s="20"/>
    </row>
    <row r="80" spans="2:8" x14ac:dyDescent="0.2">
      <c r="B80" s="12" t="s">
        <v>225</v>
      </c>
      <c r="C80" s="11"/>
      <c r="D80" s="12" t="s">
        <v>19</v>
      </c>
      <c r="E80" s="125">
        <v>2600</v>
      </c>
      <c r="F80" s="13">
        <v>6.1984000000000004</v>
      </c>
      <c r="G80" s="14">
        <v>1.3518000000000001E-2</v>
      </c>
      <c r="H80" s="20"/>
    </row>
    <row r="81" spans="2:8" x14ac:dyDescent="0.2">
      <c r="B81" s="12" t="s">
        <v>226</v>
      </c>
      <c r="C81" s="11"/>
      <c r="D81" s="12" t="s">
        <v>137</v>
      </c>
      <c r="E81" s="125">
        <v>7800</v>
      </c>
      <c r="F81" s="13">
        <v>6.0216000000000003</v>
      </c>
      <c r="G81" s="14">
        <v>1.3132E-2</v>
      </c>
      <c r="H81" s="20"/>
    </row>
    <row r="82" spans="2:8" x14ac:dyDescent="0.2">
      <c r="B82" s="12" t="s">
        <v>227</v>
      </c>
      <c r="C82" s="11"/>
      <c r="D82" s="12" t="s">
        <v>19</v>
      </c>
      <c r="E82" s="125">
        <v>17425</v>
      </c>
      <c r="F82" s="13">
        <v>5.7938124999999996</v>
      </c>
      <c r="G82" s="14">
        <v>1.2635E-2</v>
      </c>
      <c r="H82" s="20"/>
    </row>
    <row r="83" spans="2:8" x14ac:dyDescent="0.2">
      <c r="B83" s="12" t="s">
        <v>228</v>
      </c>
      <c r="C83" s="11"/>
      <c r="D83" s="12" t="s">
        <v>12</v>
      </c>
      <c r="E83" s="125">
        <v>42875</v>
      </c>
      <c r="F83" s="13">
        <v>5.3379374999999998</v>
      </c>
      <c r="G83" s="14">
        <v>1.1641E-2</v>
      </c>
      <c r="H83" s="20"/>
    </row>
    <row r="84" spans="2:8" x14ac:dyDescent="0.2">
      <c r="B84" s="12" t="s">
        <v>229</v>
      </c>
      <c r="C84" s="11"/>
      <c r="D84" s="12" t="s">
        <v>10</v>
      </c>
      <c r="E84" s="125">
        <v>4650</v>
      </c>
      <c r="F84" s="13">
        <v>4.9522500000000003</v>
      </c>
      <c r="G84" s="14">
        <v>1.0800000000000001E-2</v>
      </c>
      <c r="H84" s="20"/>
    </row>
    <row r="85" spans="2:8" x14ac:dyDescent="0.2">
      <c r="B85" s="12" t="s">
        <v>230</v>
      </c>
      <c r="C85" s="11"/>
      <c r="D85" s="12" t="s">
        <v>9</v>
      </c>
      <c r="E85" s="125">
        <v>60375</v>
      </c>
      <c r="F85" s="13">
        <v>4.2866249999999999</v>
      </c>
      <c r="G85" s="14">
        <v>9.3480000000000004E-3</v>
      </c>
      <c r="H85" s="20"/>
    </row>
    <row r="86" spans="2:8" x14ac:dyDescent="0.2">
      <c r="B86" s="12" t="s">
        <v>231</v>
      </c>
      <c r="C86" s="11"/>
      <c r="D86" s="12" t="s">
        <v>13</v>
      </c>
      <c r="E86" s="125">
        <v>27300</v>
      </c>
      <c r="F86" s="13">
        <v>3.9584999999999999</v>
      </c>
      <c r="G86" s="14">
        <v>8.633E-3</v>
      </c>
      <c r="H86" s="20"/>
    </row>
    <row r="87" spans="2:8" x14ac:dyDescent="0.2">
      <c r="B87" s="12" t="s">
        <v>232</v>
      </c>
      <c r="C87" s="11"/>
      <c r="D87" s="12" t="s">
        <v>118</v>
      </c>
      <c r="E87" s="125">
        <v>132000</v>
      </c>
      <c r="F87" s="13">
        <v>3.6036000000000001</v>
      </c>
      <c r="G87" s="14">
        <v>7.8589999999999997E-3</v>
      </c>
      <c r="H87" s="20"/>
    </row>
    <row r="88" spans="2:8" x14ac:dyDescent="0.2">
      <c r="B88" s="12" t="s">
        <v>233</v>
      </c>
      <c r="C88" s="11"/>
      <c r="D88" s="12" t="s">
        <v>124</v>
      </c>
      <c r="E88" s="125">
        <v>15000</v>
      </c>
      <c r="F88" s="13">
        <v>3.6</v>
      </c>
      <c r="G88" s="14">
        <v>7.8510000000000003E-3</v>
      </c>
      <c r="H88" s="20"/>
    </row>
    <row r="89" spans="2:8" x14ac:dyDescent="0.2">
      <c r="B89" s="12" t="s">
        <v>234</v>
      </c>
      <c r="C89" s="11"/>
      <c r="D89" s="12" t="s">
        <v>123</v>
      </c>
      <c r="E89" s="125">
        <v>30000</v>
      </c>
      <c r="F89" s="13">
        <v>3.57</v>
      </c>
      <c r="G89" s="14">
        <v>7.7860000000000004E-3</v>
      </c>
      <c r="H89" s="20"/>
    </row>
    <row r="90" spans="2:8" x14ac:dyDescent="0.2">
      <c r="B90" s="12" t="s">
        <v>235</v>
      </c>
      <c r="C90" s="11"/>
      <c r="D90" s="12" t="s">
        <v>13</v>
      </c>
      <c r="E90" s="125">
        <v>209250</v>
      </c>
      <c r="F90" s="13">
        <v>3.2852250000000001</v>
      </c>
      <c r="G90" s="14">
        <v>7.1640000000000002E-3</v>
      </c>
      <c r="H90" s="20"/>
    </row>
    <row r="91" spans="2:8" x14ac:dyDescent="0.2">
      <c r="B91" s="12" t="s">
        <v>236</v>
      </c>
      <c r="C91" s="11"/>
      <c r="D91" s="12" t="s">
        <v>11</v>
      </c>
      <c r="E91" s="125">
        <v>30625</v>
      </c>
      <c r="F91" s="13">
        <v>3.0931250000000001</v>
      </c>
      <c r="G91" s="14">
        <v>6.7460000000000003E-3</v>
      </c>
      <c r="H91" s="20"/>
    </row>
    <row r="92" spans="2:8" x14ac:dyDescent="0.2">
      <c r="B92" s="12" t="s">
        <v>237</v>
      </c>
      <c r="C92" s="11"/>
      <c r="D92" s="12" t="s">
        <v>13</v>
      </c>
      <c r="E92" s="125">
        <v>224000</v>
      </c>
      <c r="F92" s="13">
        <v>2.9567999999999999</v>
      </c>
      <c r="G92" s="14">
        <v>6.4479999999999997E-3</v>
      </c>
      <c r="H92" s="20"/>
    </row>
    <row r="93" spans="2:8" x14ac:dyDescent="0.2">
      <c r="B93" s="12" t="s">
        <v>238</v>
      </c>
      <c r="C93" s="11"/>
      <c r="D93" s="12" t="s">
        <v>17</v>
      </c>
      <c r="E93" s="125">
        <v>10250</v>
      </c>
      <c r="F93" s="13">
        <v>2.9366249999999998</v>
      </c>
      <c r="G93" s="14">
        <v>6.404E-3</v>
      </c>
      <c r="H93" s="20"/>
    </row>
    <row r="94" spans="2:8" x14ac:dyDescent="0.2">
      <c r="B94" s="12" t="s">
        <v>239</v>
      </c>
      <c r="C94" s="11"/>
      <c r="D94" s="12" t="s">
        <v>123</v>
      </c>
      <c r="E94" s="125">
        <v>25300</v>
      </c>
      <c r="F94" s="13">
        <v>2.8841999999999999</v>
      </c>
      <c r="G94" s="14">
        <v>6.2899999999999996E-3</v>
      </c>
      <c r="H94" s="20"/>
    </row>
    <row r="95" spans="2:8" x14ac:dyDescent="0.2">
      <c r="B95" s="12" t="s">
        <v>240</v>
      </c>
      <c r="C95" s="11"/>
      <c r="D95" s="12" t="s">
        <v>10</v>
      </c>
      <c r="E95" s="125">
        <v>2250</v>
      </c>
      <c r="F95" s="13">
        <v>2.8743750000000001</v>
      </c>
      <c r="G95" s="14">
        <v>6.2680000000000001E-3</v>
      </c>
      <c r="H95" s="20"/>
    </row>
    <row r="96" spans="2:8" x14ac:dyDescent="0.2">
      <c r="B96" s="12" t="s">
        <v>241</v>
      </c>
      <c r="C96" s="11"/>
      <c r="D96" s="12" t="s">
        <v>11</v>
      </c>
      <c r="E96" s="125">
        <v>153750</v>
      </c>
      <c r="F96" s="13">
        <v>2.659875</v>
      </c>
      <c r="G96" s="14">
        <v>5.8009999999999997E-3</v>
      </c>
      <c r="H96" s="20"/>
    </row>
    <row r="97" spans="2:8" x14ac:dyDescent="0.2">
      <c r="B97" s="12" t="s">
        <v>242</v>
      </c>
      <c r="C97" s="11"/>
      <c r="D97" s="12" t="s">
        <v>170</v>
      </c>
      <c r="E97" s="125">
        <v>46070</v>
      </c>
      <c r="F97" s="13">
        <v>2.6259899999999998</v>
      </c>
      <c r="G97" s="14">
        <v>5.7270000000000003E-3</v>
      </c>
      <c r="H97" s="20"/>
    </row>
    <row r="98" spans="2:8" x14ac:dyDescent="0.2">
      <c r="B98" s="12" t="s">
        <v>243</v>
      </c>
      <c r="C98" s="11"/>
      <c r="D98" s="12" t="s">
        <v>113</v>
      </c>
      <c r="E98" s="125">
        <v>61600</v>
      </c>
      <c r="F98" s="13">
        <v>2.3715999999999999</v>
      </c>
      <c r="G98" s="14">
        <v>5.1720000000000004E-3</v>
      </c>
      <c r="H98" s="20"/>
    </row>
    <row r="99" spans="2:8" x14ac:dyDescent="0.2">
      <c r="B99" s="12" t="s">
        <v>244</v>
      </c>
      <c r="C99" s="11"/>
      <c r="D99" s="12" t="s">
        <v>16</v>
      </c>
      <c r="E99" s="125">
        <v>185250</v>
      </c>
      <c r="F99" s="13">
        <v>2.0562749999999999</v>
      </c>
      <c r="G99" s="14">
        <v>4.4840000000000001E-3</v>
      </c>
      <c r="H99" s="20"/>
    </row>
    <row r="100" spans="2:8" x14ac:dyDescent="0.2">
      <c r="B100" s="12" t="s">
        <v>245</v>
      </c>
      <c r="C100" s="11"/>
      <c r="D100" s="12" t="s">
        <v>13</v>
      </c>
      <c r="E100" s="125">
        <v>20625</v>
      </c>
      <c r="F100" s="13">
        <v>1.9593750000000001</v>
      </c>
      <c r="G100" s="14">
        <v>4.2729999999999999E-3</v>
      </c>
      <c r="H100" s="20"/>
    </row>
    <row r="101" spans="2:8" x14ac:dyDescent="0.2">
      <c r="B101" s="12" t="s">
        <v>246</v>
      </c>
      <c r="C101" s="11"/>
      <c r="D101" s="12" t="s">
        <v>16</v>
      </c>
      <c r="E101" s="125">
        <v>70875</v>
      </c>
      <c r="F101" s="13">
        <v>1.9490624999999999</v>
      </c>
      <c r="G101" s="14">
        <v>4.2509999999999996E-3</v>
      </c>
      <c r="H101" s="20"/>
    </row>
    <row r="102" spans="2:8" x14ac:dyDescent="0.2">
      <c r="B102" s="12" t="s">
        <v>247</v>
      </c>
      <c r="C102" s="11"/>
      <c r="D102" s="12" t="s">
        <v>178</v>
      </c>
      <c r="E102" s="125">
        <v>58050</v>
      </c>
      <c r="F102" s="13">
        <v>1.9156500000000001</v>
      </c>
      <c r="G102" s="14">
        <v>4.1780000000000003E-3</v>
      </c>
      <c r="H102" s="20"/>
    </row>
    <row r="103" spans="2:8" x14ac:dyDescent="0.2">
      <c r="B103" s="12" t="s">
        <v>248</v>
      </c>
      <c r="C103" s="11"/>
      <c r="D103" s="12" t="s">
        <v>13</v>
      </c>
      <c r="E103" s="125">
        <v>18900</v>
      </c>
      <c r="F103" s="13">
        <v>1.8711</v>
      </c>
      <c r="G103" s="14">
        <v>4.0810000000000004E-3</v>
      </c>
      <c r="H103" s="20"/>
    </row>
    <row r="104" spans="2:8" x14ac:dyDescent="0.2">
      <c r="B104" s="12" t="s">
        <v>249</v>
      </c>
      <c r="C104" s="11"/>
      <c r="D104" s="12" t="s">
        <v>110</v>
      </c>
      <c r="E104" s="125">
        <v>34000</v>
      </c>
      <c r="F104" s="13">
        <v>1.292</v>
      </c>
      <c r="G104" s="14">
        <v>2.8180000000000002E-3</v>
      </c>
      <c r="H104" s="20"/>
    </row>
    <row r="105" spans="2:8" x14ac:dyDescent="0.2">
      <c r="B105" s="12" t="s">
        <v>250</v>
      </c>
      <c r="C105" s="11"/>
      <c r="D105" s="12" t="s">
        <v>140</v>
      </c>
      <c r="E105" s="125">
        <v>-5500</v>
      </c>
      <c r="F105" s="13">
        <v>-2.0927500000000001</v>
      </c>
      <c r="G105" s="14">
        <v>-4.5640000000000003E-3</v>
      </c>
      <c r="H105" s="20"/>
    </row>
    <row r="106" spans="2:8" x14ac:dyDescent="0.2">
      <c r="B106" s="12" t="s">
        <v>251</v>
      </c>
      <c r="C106" s="11"/>
      <c r="D106" s="12" t="s">
        <v>19</v>
      </c>
      <c r="E106" s="125">
        <v>-39600</v>
      </c>
      <c r="F106" s="13">
        <v>-3.5442</v>
      </c>
      <c r="G106" s="14">
        <v>-7.7289999999999998E-3</v>
      </c>
      <c r="H106" s="20"/>
    </row>
    <row r="107" spans="2:8" x14ac:dyDescent="0.2">
      <c r="B107" s="12" t="s">
        <v>252</v>
      </c>
      <c r="C107" s="11"/>
      <c r="D107" s="12" t="s">
        <v>19</v>
      </c>
      <c r="E107" s="125">
        <v>-5100</v>
      </c>
      <c r="F107" s="13">
        <v>-4.7965499999999999</v>
      </c>
      <c r="G107" s="14">
        <v>-1.0460000000000001E-2</v>
      </c>
      <c r="H107" s="20"/>
    </row>
    <row r="108" spans="2:8" x14ac:dyDescent="0.2">
      <c r="B108" s="12" t="s">
        <v>253</v>
      </c>
      <c r="C108" s="11"/>
      <c r="D108" s="12" t="s">
        <v>19</v>
      </c>
      <c r="E108" s="125">
        <v>-34850</v>
      </c>
      <c r="F108" s="13">
        <v>-5.3669000000000002</v>
      </c>
      <c r="G108" s="14">
        <v>-1.1704000000000001E-2</v>
      </c>
      <c r="H108" s="20"/>
    </row>
    <row r="109" spans="2:8" x14ac:dyDescent="0.2">
      <c r="B109" s="12" t="s">
        <v>254</v>
      </c>
      <c r="C109" s="11"/>
      <c r="D109" s="12" t="s">
        <v>123</v>
      </c>
      <c r="E109" s="125">
        <v>-60000</v>
      </c>
      <c r="F109" s="13">
        <v>-6.96</v>
      </c>
      <c r="G109" s="14">
        <v>-1.5179E-2</v>
      </c>
      <c r="H109" s="20"/>
    </row>
    <row r="110" spans="2:8" x14ac:dyDescent="0.2">
      <c r="B110" s="12" t="s">
        <v>255</v>
      </c>
      <c r="C110" s="11"/>
      <c r="D110" s="12" t="s">
        <v>178</v>
      </c>
      <c r="E110" s="125">
        <v>-114750</v>
      </c>
      <c r="F110" s="13">
        <v>-8.4915000000000003</v>
      </c>
      <c r="G110" s="14">
        <v>-1.8518E-2</v>
      </c>
      <c r="H110" s="20"/>
    </row>
    <row r="111" spans="2:8" x14ac:dyDescent="0.2">
      <c r="B111" s="12" t="s">
        <v>256</v>
      </c>
      <c r="C111" s="11"/>
      <c r="D111" s="12" t="s">
        <v>10</v>
      </c>
      <c r="E111" s="125">
        <v>-9150</v>
      </c>
      <c r="F111" s="13">
        <v>-8.8617749999999997</v>
      </c>
      <c r="G111" s="14">
        <v>-1.9325999999999999E-2</v>
      </c>
      <c r="H111" s="20"/>
    </row>
    <row r="112" spans="2:8" x14ac:dyDescent="0.2">
      <c r="B112" s="12" t="s">
        <v>257</v>
      </c>
      <c r="C112" s="11"/>
      <c r="D112" s="12" t="s">
        <v>17</v>
      </c>
      <c r="E112" s="125">
        <v>-20250</v>
      </c>
      <c r="F112" s="13">
        <v>-9.5377500000000008</v>
      </c>
      <c r="G112" s="14">
        <v>-2.0799999999999999E-2</v>
      </c>
      <c r="H112" s="20"/>
    </row>
    <row r="113" spans="2:8" x14ac:dyDescent="0.2">
      <c r="B113" s="12" t="s">
        <v>258</v>
      </c>
      <c r="C113" s="11"/>
      <c r="D113" s="12" t="s">
        <v>113</v>
      </c>
      <c r="E113" s="125">
        <v>-121800</v>
      </c>
      <c r="F113" s="13">
        <v>-10.109400000000001</v>
      </c>
      <c r="G113" s="14">
        <v>-2.2047000000000001E-2</v>
      </c>
      <c r="H113" s="20"/>
    </row>
    <row r="114" spans="2:8" x14ac:dyDescent="0.2">
      <c r="B114" s="12" t="s">
        <v>259</v>
      </c>
      <c r="C114" s="11"/>
      <c r="D114" s="12" t="s">
        <v>123</v>
      </c>
      <c r="E114" s="125">
        <v>-50600</v>
      </c>
      <c r="F114" s="13">
        <v>-10.676600000000001</v>
      </c>
      <c r="G114" s="14">
        <v>-2.3283999999999999E-2</v>
      </c>
      <c r="H114" s="20"/>
    </row>
    <row r="115" spans="2:8" x14ac:dyDescent="0.2">
      <c r="B115" s="12" t="s">
        <v>260</v>
      </c>
      <c r="C115" s="11"/>
      <c r="D115" s="12" t="s">
        <v>170</v>
      </c>
      <c r="E115" s="125">
        <v>-90785</v>
      </c>
      <c r="F115" s="13">
        <v>-11.348125</v>
      </c>
      <c r="G115" s="14">
        <v>-2.4747999999999999E-2</v>
      </c>
      <c r="H115" s="20"/>
    </row>
    <row r="116" spans="2:8" x14ac:dyDescent="0.2">
      <c r="B116" s="12" t="s">
        <v>261</v>
      </c>
      <c r="C116" s="11"/>
      <c r="D116" s="12" t="s">
        <v>10</v>
      </c>
      <c r="E116" s="125">
        <v>-4500</v>
      </c>
      <c r="F116" s="13">
        <v>-12.15</v>
      </c>
      <c r="G116" s="14">
        <v>-2.6497E-2</v>
      </c>
      <c r="H116" s="20"/>
    </row>
    <row r="117" spans="2:8" x14ac:dyDescent="0.2">
      <c r="B117" s="12" t="s">
        <v>262</v>
      </c>
      <c r="C117" s="11"/>
      <c r="D117" s="12" t="s">
        <v>13</v>
      </c>
      <c r="E117" s="125">
        <v>-270000</v>
      </c>
      <c r="F117" s="13">
        <v>-12.42</v>
      </c>
      <c r="G117" s="14">
        <v>-2.7085999999999999E-2</v>
      </c>
      <c r="H117" s="20"/>
    </row>
    <row r="118" spans="2:8" x14ac:dyDescent="0.2">
      <c r="B118" s="12" t="s">
        <v>263</v>
      </c>
      <c r="C118" s="11"/>
      <c r="D118" s="12" t="s">
        <v>13</v>
      </c>
      <c r="E118" s="125">
        <v>-37100</v>
      </c>
      <c r="F118" s="13">
        <v>-14.580299999999999</v>
      </c>
      <c r="G118" s="14">
        <v>-3.1796999999999999E-2</v>
      </c>
      <c r="H118" s="20"/>
    </row>
    <row r="119" spans="2:8" x14ac:dyDescent="0.2">
      <c r="B119" s="12" t="s">
        <v>264</v>
      </c>
      <c r="C119" s="11"/>
      <c r="D119" s="12" t="s">
        <v>16</v>
      </c>
      <c r="E119" s="125">
        <v>-365625</v>
      </c>
      <c r="F119" s="13">
        <v>-15.283125</v>
      </c>
      <c r="G119" s="14">
        <v>-3.3329999999999999E-2</v>
      </c>
      <c r="H119" s="20"/>
    </row>
    <row r="120" spans="2:8" x14ac:dyDescent="0.2">
      <c r="B120" s="12" t="s">
        <v>265</v>
      </c>
      <c r="C120" s="11"/>
      <c r="D120" s="12" t="s">
        <v>12</v>
      </c>
      <c r="E120" s="125">
        <v>-85750</v>
      </c>
      <c r="F120" s="13">
        <v>-15.392125</v>
      </c>
      <c r="G120" s="14">
        <v>-3.3567E-2</v>
      </c>
      <c r="H120" s="20"/>
    </row>
    <row r="121" spans="2:8" x14ac:dyDescent="0.2">
      <c r="B121" s="12" t="s">
        <v>266</v>
      </c>
      <c r="C121" s="11"/>
      <c r="D121" s="12" t="s">
        <v>118</v>
      </c>
      <c r="E121" s="125">
        <v>-261250</v>
      </c>
      <c r="F121" s="13">
        <v>-15.465999999999999</v>
      </c>
      <c r="G121" s="14">
        <v>-3.3729000000000002E-2</v>
      </c>
      <c r="H121" s="20"/>
    </row>
    <row r="122" spans="2:8" x14ac:dyDescent="0.2">
      <c r="B122" s="12" t="s">
        <v>267</v>
      </c>
      <c r="C122" s="11"/>
      <c r="D122" s="12" t="s">
        <v>17</v>
      </c>
      <c r="E122" s="125">
        <v>-85050</v>
      </c>
      <c r="F122" s="13">
        <v>-16.159500000000001</v>
      </c>
      <c r="G122" s="14">
        <v>-3.5241000000000001E-2</v>
      </c>
      <c r="H122" s="20"/>
    </row>
    <row r="123" spans="2:8" x14ac:dyDescent="0.2">
      <c r="B123" s="12" t="s">
        <v>268</v>
      </c>
      <c r="C123" s="11"/>
      <c r="D123" s="12" t="s">
        <v>124</v>
      </c>
      <c r="E123" s="125">
        <v>-30000</v>
      </c>
      <c r="F123" s="13">
        <v>-17.625</v>
      </c>
      <c r="G123" s="14">
        <v>-3.8436999999999999E-2</v>
      </c>
      <c r="H123" s="20"/>
    </row>
    <row r="124" spans="2:8" x14ac:dyDescent="0.2">
      <c r="B124" s="12" t="s">
        <v>269</v>
      </c>
      <c r="C124" s="11"/>
      <c r="D124" s="12" t="s">
        <v>175</v>
      </c>
      <c r="E124" s="125">
        <v>-4600</v>
      </c>
      <c r="F124" s="13">
        <v>-17.8825</v>
      </c>
      <c r="G124" s="14">
        <v>-3.8997999999999998E-2</v>
      </c>
      <c r="H124" s="20"/>
    </row>
    <row r="125" spans="2:8" x14ac:dyDescent="0.2">
      <c r="B125" s="12" t="s">
        <v>270</v>
      </c>
      <c r="C125" s="11"/>
      <c r="D125" s="12" t="s">
        <v>13</v>
      </c>
      <c r="E125" s="125">
        <v>-54600</v>
      </c>
      <c r="F125" s="13">
        <v>-18.127199999999998</v>
      </c>
      <c r="G125" s="14">
        <v>-3.9531999999999998E-2</v>
      </c>
      <c r="H125" s="20"/>
    </row>
    <row r="126" spans="2:8" x14ac:dyDescent="0.2">
      <c r="B126" s="12" t="s">
        <v>271</v>
      </c>
      <c r="C126" s="11"/>
      <c r="D126" s="12" t="s">
        <v>13</v>
      </c>
      <c r="E126" s="125">
        <v>-40625</v>
      </c>
      <c r="F126" s="13">
        <v>-19.053125000000001</v>
      </c>
      <c r="G126" s="14">
        <v>-4.1550999999999998E-2</v>
      </c>
      <c r="H126" s="20"/>
    </row>
    <row r="127" spans="2:8" x14ac:dyDescent="0.2">
      <c r="B127" s="12" t="s">
        <v>272</v>
      </c>
      <c r="C127" s="11"/>
      <c r="D127" s="12" t="s">
        <v>137</v>
      </c>
      <c r="E127" s="125">
        <v>-15400</v>
      </c>
      <c r="F127" s="13">
        <v>-19.735099999999999</v>
      </c>
      <c r="G127" s="14">
        <v>-4.3039000000000001E-2</v>
      </c>
      <c r="H127" s="20"/>
    </row>
    <row r="128" spans="2:8" x14ac:dyDescent="0.2">
      <c r="B128" s="12" t="s">
        <v>273</v>
      </c>
      <c r="C128" s="11"/>
      <c r="D128" s="12" t="s">
        <v>11</v>
      </c>
      <c r="E128" s="125">
        <v>-301350</v>
      </c>
      <c r="F128" s="13">
        <v>-20.009640000000001</v>
      </c>
      <c r="G128" s="14">
        <v>-4.3637000000000002E-2</v>
      </c>
      <c r="H128" s="20"/>
    </row>
    <row r="129" spans="2:8" x14ac:dyDescent="0.2">
      <c r="B129" s="12" t="s">
        <v>274</v>
      </c>
      <c r="C129" s="11"/>
      <c r="D129" s="12" t="s">
        <v>13</v>
      </c>
      <c r="E129" s="125">
        <v>-440000</v>
      </c>
      <c r="F129" s="13">
        <v>-21.384</v>
      </c>
      <c r="G129" s="14">
        <v>-4.6635000000000003E-2</v>
      </c>
      <c r="H129" s="20"/>
    </row>
    <row r="130" spans="2:8" x14ac:dyDescent="0.2">
      <c r="B130" s="12" t="s">
        <v>275</v>
      </c>
      <c r="C130" s="11"/>
      <c r="D130" s="12" t="s">
        <v>11</v>
      </c>
      <c r="E130" s="125">
        <v>-60025</v>
      </c>
      <c r="F130" s="13">
        <v>-21.5789875</v>
      </c>
      <c r="G130" s="14">
        <v>-4.7059999999999998E-2</v>
      </c>
      <c r="H130" s="20"/>
    </row>
    <row r="131" spans="2:8" x14ac:dyDescent="0.2">
      <c r="B131" s="12" t="s">
        <v>276</v>
      </c>
      <c r="C131" s="11"/>
      <c r="D131" s="12" t="s">
        <v>110</v>
      </c>
      <c r="E131" s="125">
        <v>-68000</v>
      </c>
      <c r="F131" s="13">
        <v>-21.896000000000001</v>
      </c>
      <c r="G131" s="14">
        <v>-4.7751000000000002E-2</v>
      </c>
      <c r="H131" s="20"/>
    </row>
    <row r="132" spans="2:8" x14ac:dyDescent="0.2">
      <c r="B132" s="12" t="s">
        <v>277</v>
      </c>
      <c r="C132" s="11"/>
      <c r="D132" s="12" t="s">
        <v>13</v>
      </c>
      <c r="E132" s="125">
        <v>-411750</v>
      </c>
      <c r="F132" s="13">
        <v>-22.522725000000001</v>
      </c>
      <c r="G132" s="14">
        <v>-4.9118000000000002E-2</v>
      </c>
      <c r="H132" s="20"/>
    </row>
    <row r="133" spans="2:8" x14ac:dyDescent="0.2">
      <c r="B133" s="12" t="s">
        <v>278</v>
      </c>
      <c r="C133" s="11"/>
      <c r="D133" s="12" t="s">
        <v>9</v>
      </c>
      <c r="E133" s="125">
        <v>-118125</v>
      </c>
      <c r="F133" s="13">
        <v>-24.333749999999998</v>
      </c>
      <c r="G133" s="14">
        <v>-5.3067999999999997E-2</v>
      </c>
      <c r="H133" s="20"/>
    </row>
    <row r="134" spans="2:8" x14ac:dyDescent="0.2">
      <c r="B134" s="12" t="s">
        <v>279</v>
      </c>
      <c r="C134" s="11"/>
      <c r="D134" s="12" t="s">
        <v>16</v>
      </c>
      <c r="E134" s="125">
        <v>-141750</v>
      </c>
      <c r="F134" s="13">
        <v>-25.727625</v>
      </c>
      <c r="G134" s="14">
        <v>-5.6106999999999997E-2</v>
      </c>
      <c r="H134" s="20"/>
    </row>
    <row r="135" spans="2:8" x14ac:dyDescent="0.2">
      <c r="B135" s="11" t="s">
        <v>25</v>
      </c>
      <c r="C135" s="11"/>
      <c r="D135" s="11"/>
      <c r="E135" s="11"/>
      <c r="F135" s="36">
        <f>SUM(F75:F134)</f>
        <v>-302.04605999999995</v>
      </c>
      <c r="G135" s="36">
        <f>SUM(G75:G134)</f>
        <v>-0.65870700000000004</v>
      </c>
      <c r="H135" s="20"/>
    </row>
    <row r="136" spans="2:8" x14ac:dyDescent="0.2">
      <c r="B136" s="11" t="s">
        <v>26</v>
      </c>
      <c r="C136" s="11"/>
      <c r="D136" s="11"/>
      <c r="E136" s="11"/>
      <c r="F136" s="21" t="s">
        <v>27</v>
      </c>
      <c r="G136" s="22" t="s">
        <v>27</v>
      </c>
      <c r="H136" s="20"/>
    </row>
    <row r="137" spans="2:8" x14ac:dyDescent="0.2">
      <c r="B137" s="11" t="s">
        <v>25</v>
      </c>
      <c r="C137" s="11"/>
      <c r="D137" s="11"/>
      <c r="E137" s="11"/>
      <c r="F137" s="23" t="s">
        <v>27</v>
      </c>
      <c r="G137" s="24" t="s">
        <v>27</v>
      </c>
      <c r="H137" s="20"/>
    </row>
    <row r="138" spans="2:8" x14ac:dyDescent="0.2">
      <c r="B138" s="25" t="s">
        <v>28</v>
      </c>
      <c r="C138" s="25"/>
      <c r="D138" s="25"/>
      <c r="E138" s="25"/>
      <c r="F138" s="26">
        <f>F53+F135+F59+F72</f>
        <v>21377.235850699999</v>
      </c>
      <c r="G138" s="26">
        <f>G53+G135+G59+G72</f>
        <v>46.619885010402399</v>
      </c>
      <c r="H138" s="20"/>
    </row>
    <row r="139" spans="2:8" x14ac:dyDescent="0.2">
      <c r="B139" s="11"/>
      <c r="C139" s="11"/>
      <c r="D139" s="11"/>
      <c r="E139" s="11"/>
      <c r="F139" s="47"/>
      <c r="G139" s="47"/>
      <c r="H139" s="20"/>
    </row>
    <row r="140" spans="2:8" x14ac:dyDescent="0.2">
      <c r="B140" s="25" t="s">
        <v>29</v>
      </c>
      <c r="C140" s="11"/>
      <c r="D140" s="11"/>
      <c r="E140" s="11"/>
      <c r="F140" s="47"/>
      <c r="G140" s="47"/>
      <c r="H140" s="20"/>
    </row>
    <row r="141" spans="2:8" x14ac:dyDescent="0.2">
      <c r="B141" s="11" t="s">
        <v>8</v>
      </c>
      <c r="C141" s="12"/>
      <c r="D141" s="12"/>
      <c r="E141" s="12"/>
      <c r="F141" s="13"/>
      <c r="G141" s="14"/>
      <c r="H141" s="15"/>
    </row>
    <row r="142" spans="2:8" x14ac:dyDescent="0.2">
      <c r="B142" s="11" t="s">
        <v>90</v>
      </c>
      <c r="C142" s="12"/>
      <c r="D142" s="12"/>
      <c r="E142" s="12"/>
      <c r="F142" s="13"/>
      <c r="G142" s="14"/>
      <c r="H142" s="15"/>
    </row>
    <row r="143" spans="2:8" x14ac:dyDescent="0.2">
      <c r="B143" s="12" t="s">
        <v>280</v>
      </c>
      <c r="C143" s="12" t="s">
        <v>281</v>
      </c>
      <c r="D143" s="12" t="s">
        <v>32</v>
      </c>
      <c r="E143" s="16">
        <v>2500</v>
      </c>
      <c r="F143" s="13">
        <v>2486.13</v>
      </c>
      <c r="G143" s="14">
        <v>5.4217998599672299</v>
      </c>
      <c r="H143" s="17">
        <v>7.7899999999999997E-2</v>
      </c>
    </row>
    <row r="144" spans="2:8" x14ac:dyDescent="0.2">
      <c r="B144" s="12" t="s">
        <v>30</v>
      </c>
      <c r="C144" s="12" t="s">
        <v>31</v>
      </c>
      <c r="D144" s="12" t="s">
        <v>32</v>
      </c>
      <c r="E144" s="16">
        <v>200</v>
      </c>
      <c r="F144" s="13">
        <v>1991.5239999999999</v>
      </c>
      <c r="G144" s="14">
        <v>4.3431536340904797</v>
      </c>
      <c r="H144" s="17">
        <v>8.1500000000000003E-2</v>
      </c>
    </row>
    <row r="145" spans="2:8" x14ac:dyDescent="0.2">
      <c r="B145" s="12" t="s">
        <v>282</v>
      </c>
      <c r="C145" s="12" t="s">
        <v>283</v>
      </c>
      <c r="D145" s="12" t="s">
        <v>32</v>
      </c>
      <c r="E145" s="16">
        <v>1500</v>
      </c>
      <c r="F145" s="13">
        <v>1500.5415</v>
      </c>
      <c r="G145" s="14">
        <v>3.2724096063258998</v>
      </c>
      <c r="H145" s="17">
        <v>8.1838999999999995E-2</v>
      </c>
    </row>
    <row r="146" spans="2:8" x14ac:dyDescent="0.2">
      <c r="B146" s="12" t="s">
        <v>33</v>
      </c>
      <c r="C146" s="12" t="s">
        <v>34</v>
      </c>
      <c r="D146" s="12" t="s">
        <v>32</v>
      </c>
      <c r="E146" s="16">
        <v>1500</v>
      </c>
      <c r="F146" s="13">
        <v>1494.1559999999999</v>
      </c>
      <c r="G146" s="14">
        <v>3.2584839857807899</v>
      </c>
      <c r="H146" s="17">
        <v>8.2645999999999997E-2</v>
      </c>
    </row>
    <row r="147" spans="2:8" x14ac:dyDescent="0.2">
      <c r="B147" s="12" t="s">
        <v>284</v>
      </c>
      <c r="C147" s="12" t="s">
        <v>143</v>
      </c>
      <c r="D147" s="12" t="s">
        <v>32</v>
      </c>
      <c r="E147" s="16">
        <v>1000</v>
      </c>
      <c r="F147" s="13">
        <v>1000.379</v>
      </c>
      <c r="G147" s="14">
        <v>2.18164565896158</v>
      </c>
      <c r="H147" s="17">
        <v>7.6575000000000004E-2</v>
      </c>
    </row>
    <row r="148" spans="2:8" x14ac:dyDescent="0.2">
      <c r="B148" s="12" t="s">
        <v>285</v>
      </c>
      <c r="C148" s="12" t="s">
        <v>144</v>
      </c>
      <c r="D148" s="12" t="s">
        <v>145</v>
      </c>
      <c r="E148" s="16">
        <v>1000</v>
      </c>
      <c r="F148" s="13">
        <v>994.9</v>
      </c>
      <c r="G148" s="14">
        <v>2.1696969509564599</v>
      </c>
      <c r="H148" s="17">
        <v>8.2962999999999995E-2</v>
      </c>
    </row>
    <row r="149" spans="2:8" x14ac:dyDescent="0.2">
      <c r="B149" s="11" t="s">
        <v>25</v>
      </c>
      <c r="C149" s="11"/>
      <c r="D149" s="11"/>
      <c r="E149" s="11"/>
      <c r="F149" s="28">
        <f>SUM(F141:F148)</f>
        <v>9467.6305000000011</v>
      </c>
      <c r="G149" s="29">
        <f>SUM(G141:G148)</f>
        <v>20.647189696082439</v>
      </c>
      <c r="H149" s="20"/>
    </row>
    <row r="150" spans="2:8" x14ac:dyDescent="0.2">
      <c r="B150" s="25" t="s">
        <v>35</v>
      </c>
      <c r="C150" s="30"/>
      <c r="D150" s="30"/>
      <c r="E150" s="30"/>
      <c r="F150" s="31"/>
      <c r="G150" s="32"/>
      <c r="H150" s="15"/>
    </row>
    <row r="151" spans="2:8" x14ac:dyDescent="0.2">
      <c r="B151" s="11" t="s">
        <v>25</v>
      </c>
      <c r="C151" s="11"/>
      <c r="D151" s="11"/>
      <c r="E151" s="11"/>
      <c r="F151" s="23" t="s">
        <v>36</v>
      </c>
      <c r="G151" s="24" t="s">
        <v>36</v>
      </c>
      <c r="H151" s="20"/>
    </row>
    <row r="152" spans="2:8" x14ac:dyDescent="0.2">
      <c r="B152" s="25" t="s">
        <v>28</v>
      </c>
      <c r="C152" s="25"/>
      <c r="D152" s="25"/>
      <c r="E152" s="25"/>
      <c r="F152" s="33">
        <f>F149</f>
        <v>9467.6305000000011</v>
      </c>
      <c r="G152" s="34">
        <f>G149</f>
        <v>20.647189696082439</v>
      </c>
      <c r="H152" s="20"/>
    </row>
    <row r="153" spans="2:8" x14ac:dyDescent="0.2">
      <c r="B153" s="11"/>
      <c r="C153" s="11"/>
      <c r="D153" s="11"/>
      <c r="E153" s="11"/>
      <c r="F153" s="21"/>
      <c r="G153" s="22"/>
      <c r="H153" s="20"/>
    </row>
    <row r="154" spans="2:8" x14ac:dyDescent="0.2">
      <c r="B154" s="11" t="s">
        <v>37</v>
      </c>
      <c r="C154" s="12"/>
      <c r="D154" s="12"/>
      <c r="E154" s="12"/>
      <c r="F154" s="13"/>
      <c r="G154" s="14"/>
      <c r="H154" s="15"/>
    </row>
    <row r="155" spans="2:8" x14ac:dyDescent="0.2">
      <c r="B155" s="11" t="s">
        <v>38</v>
      </c>
      <c r="C155" s="12"/>
      <c r="D155" s="12"/>
      <c r="E155" s="12"/>
      <c r="F155" s="13"/>
      <c r="G155" s="14"/>
      <c r="H155" s="15"/>
    </row>
    <row r="156" spans="2:8" x14ac:dyDescent="0.2">
      <c r="B156" s="12" t="s">
        <v>146</v>
      </c>
      <c r="C156" s="12" t="s">
        <v>147</v>
      </c>
      <c r="D156" s="12" t="s">
        <v>39</v>
      </c>
      <c r="E156" s="16">
        <v>1000000</v>
      </c>
      <c r="F156" s="13">
        <v>994.96199999999999</v>
      </c>
      <c r="G156" s="14">
        <v>2.1698321617424301</v>
      </c>
      <c r="H156" s="17">
        <v>5.2804999999999998E-2</v>
      </c>
    </row>
    <row r="157" spans="2:8" x14ac:dyDescent="0.2">
      <c r="B157" s="12" t="s">
        <v>148</v>
      </c>
      <c r="C157" s="12" t="s">
        <v>149</v>
      </c>
      <c r="D157" s="12" t="s">
        <v>39</v>
      </c>
      <c r="E157" s="16">
        <v>1000000</v>
      </c>
      <c r="F157" s="13">
        <v>992.875</v>
      </c>
      <c r="G157" s="14">
        <v>2.16528079222123</v>
      </c>
      <c r="H157" s="17">
        <v>5.3459E-2</v>
      </c>
    </row>
    <row r="158" spans="2:8" x14ac:dyDescent="0.2">
      <c r="B158" s="12" t="s">
        <v>286</v>
      </c>
      <c r="C158" s="12" t="s">
        <v>287</v>
      </c>
      <c r="D158" s="12" t="s">
        <v>39</v>
      </c>
      <c r="E158" s="16">
        <v>1000000</v>
      </c>
      <c r="F158" s="13">
        <v>991.86500000000001</v>
      </c>
      <c r="G158" s="14">
        <v>2.1630781649014299</v>
      </c>
      <c r="H158" s="17">
        <v>5.3457999999999999E-2</v>
      </c>
    </row>
    <row r="159" spans="2:8" x14ac:dyDescent="0.2">
      <c r="B159" s="12" t="s">
        <v>288</v>
      </c>
      <c r="C159" s="12" t="s">
        <v>289</v>
      </c>
      <c r="D159" s="12" t="s">
        <v>39</v>
      </c>
      <c r="E159" s="16">
        <v>1000000</v>
      </c>
      <c r="F159" s="13">
        <v>988.53099999999995</v>
      </c>
      <c r="G159" s="14">
        <v>2.15580731392697</v>
      </c>
      <c r="H159" s="17">
        <v>5.4996999999999997E-2</v>
      </c>
    </row>
    <row r="160" spans="2:8" x14ac:dyDescent="0.2">
      <c r="B160" s="11" t="s">
        <v>25</v>
      </c>
      <c r="C160" s="11"/>
      <c r="D160" s="11"/>
      <c r="E160" s="11"/>
      <c r="F160" s="28">
        <f>SUM(F155:F159)</f>
        <v>3968.2330000000002</v>
      </c>
      <c r="G160" s="29">
        <f>SUM(G155:G159)</f>
        <v>8.6539984327920614</v>
      </c>
      <c r="H160" s="20"/>
    </row>
    <row r="161" spans="2:8" x14ac:dyDescent="0.2">
      <c r="B161" s="25" t="s">
        <v>28</v>
      </c>
      <c r="C161" s="25"/>
      <c r="D161" s="25"/>
      <c r="E161" s="25"/>
      <c r="F161" s="26">
        <f>+F160</f>
        <v>3968.2330000000002</v>
      </c>
      <c r="G161" s="27">
        <f>+G160</f>
        <v>8.6539984327920614</v>
      </c>
      <c r="H161" s="20"/>
    </row>
    <row r="162" spans="2:8" x14ac:dyDescent="0.2">
      <c r="B162" s="11"/>
      <c r="C162" s="11"/>
      <c r="D162" s="11"/>
      <c r="E162" s="11"/>
      <c r="F162" s="47"/>
      <c r="G162" s="48"/>
      <c r="H162" s="20"/>
    </row>
    <row r="163" spans="2:8" x14ac:dyDescent="0.2">
      <c r="B163" s="11" t="s">
        <v>91</v>
      </c>
      <c r="C163" s="12"/>
      <c r="D163" s="12"/>
      <c r="E163" s="12"/>
      <c r="F163" s="13"/>
      <c r="G163" s="14"/>
      <c r="H163" s="15"/>
    </row>
    <row r="164" spans="2:8" x14ac:dyDescent="0.2">
      <c r="B164" s="12" t="s">
        <v>290</v>
      </c>
      <c r="C164" s="12" t="s">
        <v>292</v>
      </c>
      <c r="D164" s="12" t="s">
        <v>96</v>
      </c>
      <c r="E164" s="16">
        <v>793651</v>
      </c>
      <c r="F164" s="13">
        <v>509.68267220000001</v>
      </c>
      <c r="G164" s="14">
        <v>1.111526</v>
      </c>
      <c r="H164" s="15"/>
    </row>
    <row r="165" spans="2:8" x14ac:dyDescent="0.2">
      <c r="B165" s="12" t="s">
        <v>153</v>
      </c>
      <c r="C165" s="12" t="s">
        <v>81</v>
      </c>
      <c r="D165" s="12" t="s">
        <v>96</v>
      </c>
      <c r="E165" s="16">
        <v>139316</v>
      </c>
      <c r="F165" s="13">
        <v>216.07911600000003</v>
      </c>
      <c r="G165" s="14">
        <v>0.47122900000000001</v>
      </c>
      <c r="H165" s="15"/>
    </row>
    <row r="166" spans="2:8" x14ac:dyDescent="0.2">
      <c r="B166" s="12" t="s">
        <v>291</v>
      </c>
      <c r="C166" s="12" t="s">
        <v>150</v>
      </c>
      <c r="D166" s="12" t="s">
        <v>151</v>
      </c>
      <c r="E166" s="16">
        <v>72648</v>
      </c>
      <c r="F166" s="13">
        <v>124.21355039999999</v>
      </c>
      <c r="G166" s="14">
        <v>0.27088699999999999</v>
      </c>
      <c r="H166" s="15"/>
    </row>
    <row r="167" spans="2:8" x14ac:dyDescent="0.2">
      <c r="B167" s="11"/>
      <c r="C167" s="12"/>
      <c r="D167" s="12"/>
      <c r="E167" s="12"/>
      <c r="F167" s="13"/>
      <c r="G167" s="14"/>
      <c r="H167" s="15"/>
    </row>
    <row r="168" spans="2:8" x14ac:dyDescent="0.2">
      <c r="B168" s="25" t="s">
        <v>28</v>
      </c>
      <c r="C168" s="25"/>
      <c r="D168" s="25"/>
      <c r="E168" s="25"/>
      <c r="F168" s="36">
        <f>SUM(F164:F166)</f>
        <v>849.9753386000001</v>
      </c>
      <c r="G168" s="37">
        <f>SUM(G164:G166)</f>
        <v>1.8536420000000002</v>
      </c>
      <c r="H168" s="15"/>
    </row>
    <row r="169" spans="2:8" x14ac:dyDescent="0.2">
      <c r="B169" s="11"/>
      <c r="C169" s="11"/>
      <c r="D169" s="11"/>
      <c r="E169" s="11"/>
      <c r="F169" s="47"/>
      <c r="G169" s="48"/>
      <c r="H169" s="15"/>
    </row>
    <row r="170" spans="2:8" x14ac:dyDescent="0.2">
      <c r="B170" s="11" t="s">
        <v>40</v>
      </c>
      <c r="C170" s="11"/>
      <c r="D170" s="11"/>
      <c r="E170" s="11"/>
      <c r="F170" s="18">
        <v>10288.68857</v>
      </c>
      <c r="G170" s="19">
        <v>22.437768840757499</v>
      </c>
      <c r="H170" s="17">
        <v>5.163222E-2</v>
      </c>
    </row>
    <row r="171" spans="2:8" x14ac:dyDescent="0.2">
      <c r="B171" s="12"/>
      <c r="C171" s="12"/>
      <c r="D171" s="12"/>
      <c r="E171" s="12"/>
      <c r="F171" s="13"/>
      <c r="G171" s="14"/>
      <c r="H171" s="15"/>
    </row>
    <row r="172" spans="2:8" x14ac:dyDescent="0.2">
      <c r="B172" s="11" t="s">
        <v>42</v>
      </c>
      <c r="C172" s="12"/>
      <c r="D172" s="12"/>
      <c r="E172" s="12"/>
      <c r="F172" s="89">
        <v>250</v>
      </c>
      <c r="G172" s="129">
        <v>0.54520478212796863</v>
      </c>
      <c r="H172" s="15"/>
    </row>
    <row r="173" spans="2:8" x14ac:dyDescent="0.2">
      <c r="B173" s="39" t="s">
        <v>43</v>
      </c>
      <c r="C173" s="39"/>
      <c r="D173" s="39"/>
      <c r="E173" s="39"/>
      <c r="F173" s="18">
        <f>F174-(F135+F149+F160+F170+F172+F53+F59+F168+F72)</f>
        <v>-347.43325429999095</v>
      </c>
      <c r="G173" s="18">
        <f>G174-(G135+G149+G160+G170+G172+G53+G59+G168+G72)</f>
        <v>-0.75768876216237402</v>
      </c>
      <c r="H173" s="20"/>
    </row>
    <row r="174" spans="2:8" x14ac:dyDescent="0.2">
      <c r="B174" s="35" t="s">
        <v>41</v>
      </c>
      <c r="C174" s="35"/>
      <c r="D174" s="35"/>
      <c r="E174" s="35"/>
      <c r="F174" s="36">
        <v>45854.330005000003</v>
      </c>
      <c r="G174" s="37">
        <v>100</v>
      </c>
      <c r="H174" s="38"/>
    </row>
    <row r="176" spans="2:8" ht="12.75" x14ac:dyDescent="0.2">
      <c r="B176" s="115" t="s">
        <v>44</v>
      </c>
    </row>
    <row r="178" spans="2:8" x14ac:dyDescent="0.2">
      <c r="B178" s="40" t="s">
        <v>4</v>
      </c>
      <c r="C178" s="40" t="s">
        <v>45</v>
      </c>
      <c r="D178" s="40" t="s">
        <v>46</v>
      </c>
      <c r="E178" s="40" t="s">
        <v>0</v>
      </c>
      <c r="F178" s="41" t="s">
        <v>47</v>
      </c>
      <c r="G178" s="42" t="s">
        <v>48</v>
      </c>
    </row>
    <row r="179" spans="2:8" x14ac:dyDescent="0.2">
      <c r="B179" s="11" t="s">
        <v>94</v>
      </c>
      <c r="C179" s="12"/>
      <c r="D179" s="12"/>
      <c r="E179" s="12"/>
      <c r="F179" s="13"/>
      <c r="G179" s="14"/>
    </row>
    <row r="180" spans="2:8" x14ac:dyDescent="0.2">
      <c r="B180" s="12" t="s">
        <v>293</v>
      </c>
      <c r="C180" s="12" t="s">
        <v>49</v>
      </c>
      <c r="D180" s="12" t="s">
        <v>50</v>
      </c>
      <c r="E180" s="12">
        <v>4745</v>
      </c>
      <c r="F180" s="13">
        <v>1077.4613850000001</v>
      </c>
      <c r="G180" s="14">
        <v>2.3497483986408998</v>
      </c>
      <c r="H180" s="126"/>
    </row>
    <row r="181" spans="2:8" x14ac:dyDescent="0.2">
      <c r="B181" s="12" t="s">
        <v>294</v>
      </c>
      <c r="C181" s="12" t="s">
        <v>49</v>
      </c>
      <c r="D181" s="12" t="s">
        <v>50</v>
      </c>
      <c r="E181" s="12">
        <v>1950</v>
      </c>
      <c r="F181" s="13">
        <v>1072.617</v>
      </c>
      <c r="G181" s="14">
        <v>2.33918367116702</v>
      </c>
      <c r="H181" s="126"/>
    </row>
    <row r="182" spans="2:8" s="5" customFormat="1" x14ac:dyDescent="0.2">
      <c r="B182" s="11" t="s">
        <v>25</v>
      </c>
      <c r="C182" s="11"/>
      <c r="D182" s="11"/>
      <c r="E182" s="11"/>
      <c r="F182" s="36">
        <f>SUM(F180:F181)</f>
        <v>2150.0783849999998</v>
      </c>
      <c r="G182" s="37">
        <f>G181+G180</f>
        <v>4.6889320698079198</v>
      </c>
      <c r="H182" s="127"/>
    </row>
    <row r="183" spans="2:8" s="5" customFormat="1" x14ac:dyDescent="0.2">
      <c r="B183" s="11" t="s">
        <v>95</v>
      </c>
      <c r="C183" s="11"/>
      <c r="D183" s="11"/>
      <c r="E183" s="11"/>
      <c r="F183" s="47"/>
      <c r="G183" s="48"/>
      <c r="H183" s="127"/>
    </row>
    <row r="184" spans="2:8" x14ac:dyDescent="0.2">
      <c r="B184" s="12" t="s">
        <v>295</v>
      </c>
      <c r="C184" s="12" t="s">
        <v>51</v>
      </c>
      <c r="D184" s="12" t="s">
        <v>118</v>
      </c>
      <c r="E184" s="125">
        <v>-675</v>
      </c>
      <c r="F184" s="13">
        <v>-8.5441500000000001</v>
      </c>
      <c r="G184" s="14">
        <v>-1.8633245756874701E-2</v>
      </c>
      <c r="H184" s="126"/>
    </row>
    <row r="185" spans="2:8" x14ac:dyDescent="0.2">
      <c r="B185" s="12" t="s">
        <v>296</v>
      </c>
      <c r="C185" s="12" t="s">
        <v>51</v>
      </c>
      <c r="D185" s="12" t="s">
        <v>10</v>
      </c>
      <c r="E185" s="125">
        <v>-3200</v>
      </c>
      <c r="F185" s="13">
        <v>-9.0736000000000008</v>
      </c>
      <c r="G185" s="14">
        <v>-1.9787880444465299E-2</v>
      </c>
      <c r="H185" s="126"/>
    </row>
    <row r="186" spans="2:8" x14ac:dyDescent="0.2">
      <c r="B186" s="12" t="s">
        <v>297</v>
      </c>
      <c r="C186" s="12" t="s">
        <v>51</v>
      </c>
      <c r="D186" s="12" t="s">
        <v>129</v>
      </c>
      <c r="E186" s="125">
        <v>-2550</v>
      </c>
      <c r="F186" s="13">
        <v>-11.022375</v>
      </c>
      <c r="G186" s="14">
        <v>-2.4037806241631099E-2</v>
      </c>
      <c r="H186" s="126"/>
    </row>
    <row r="187" spans="2:8" x14ac:dyDescent="0.2">
      <c r="B187" s="12" t="s">
        <v>298</v>
      </c>
      <c r="C187" s="12" t="s">
        <v>51</v>
      </c>
      <c r="D187" s="12" t="s">
        <v>18</v>
      </c>
      <c r="E187" s="125">
        <v>-700</v>
      </c>
      <c r="F187" s="13">
        <v>-12.469799999999999</v>
      </c>
      <c r="G187" s="14">
        <v>-2.7194378368717399E-2</v>
      </c>
      <c r="H187" s="126"/>
    </row>
    <row r="188" spans="2:8" x14ac:dyDescent="0.2">
      <c r="B188" s="12" t="s">
        <v>299</v>
      </c>
      <c r="C188" s="12" t="s">
        <v>51</v>
      </c>
      <c r="D188" s="12" t="s">
        <v>13</v>
      </c>
      <c r="E188" s="125">
        <v>-1950</v>
      </c>
      <c r="F188" s="13">
        <v>-13.953225</v>
      </c>
      <c r="G188" s="14">
        <v>-3.0429459984430099E-2</v>
      </c>
      <c r="H188" s="126"/>
    </row>
    <row r="189" spans="2:8" x14ac:dyDescent="0.2">
      <c r="B189" s="12" t="s">
        <v>300</v>
      </c>
      <c r="C189" s="12" t="s">
        <v>51</v>
      </c>
      <c r="D189" s="12" t="s">
        <v>124</v>
      </c>
      <c r="E189" s="125">
        <v>-150</v>
      </c>
      <c r="F189" s="13">
        <v>-16.254000000000001</v>
      </c>
      <c r="G189" s="14">
        <v>-3.5447034114832E-2</v>
      </c>
      <c r="H189" s="126"/>
    </row>
    <row r="190" spans="2:8" x14ac:dyDescent="0.2">
      <c r="B190" s="12" t="s">
        <v>301</v>
      </c>
      <c r="C190" s="12" t="s">
        <v>51</v>
      </c>
      <c r="D190" s="12" t="s">
        <v>22</v>
      </c>
      <c r="E190" s="125">
        <v>-150</v>
      </c>
      <c r="F190" s="13">
        <v>-16.443000000000001</v>
      </c>
      <c r="G190" s="14">
        <v>-3.5859208930120699E-2</v>
      </c>
      <c r="H190" s="126"/>
    </row>
    <row r="191" spans="2:8" x14ac:dyDescent="0.2">
      <c r="B191" s="12" t="s">
        <v>302</v>
      </c>
      <c r="C191" s="12" t="s">
        <v>51</v>
      </c>
      <c r="D191" s="12" t="s">
        <v>118</v>
      </c>
      <c r="E191" s="125">
        <v>-11000</v>
      </c>
      <c r="F191" s="13">
        <v>-20.467700000000001</v>
      </c>
      <c r="G191" s="14">
        <v>-4.4636351676642497E-2</v>
      </c>
      <c r="H191" s="126"/>
    </row>
    <row r="192" spans="2:8" x14ac:dyDescent="0.2">
      <c r="B192" s="12" t="s">
        <v>303</v>
      </c>
      <c r="C192" s="12" t="s">
        <v>51</v>
      </c>
      <c r="D192" s="12" t="s">
        <v>132</v>
      </c>
      <c r="E192" s="125">
        <v>-47250</v>
      </c>
      <c r="F192" s="13">
        <v>-36.132075</v>
      </c>
      <c r="G192" s="14">
        <v>-7.8797520312825706E-2</v>
      </c>
      <c r="H192" s="126"/>
    </row>
    <row r="193" spans="2:8" x14ac:dyDescent="0.2">
      <c r="B193" s="12" t="s">
        <v>304</v>
      </c>
      <c r="C193" s="12" t="s">
        <v>51</v>
      </c>
      <c r="D193" s="12" t="s">
        <v>203</v>
      </c>
      <c r="E193" s="125">
        <v>-5700</v>
      </c>
      <c r="F193" s="13">
        <v>-100.6962</v>
      </c>
      <c r="G193" s="14">
        <v>-0.21960019912845699</v>
      </c>
      <c r="H193" s="126"/>
    </row>
    <row r="194" spans="2:8" x14ac:dyDescent="0.2">
      <c r="B194" s="12" t="s">
        <v>305</v>
      </c>
      <c r="C194" s="12" t="s">
        <v>51</v>
      </c>
      <c r="D194" s="12" t="s">
        <v>16</v>
      </c>
      <c r="E194" s="125">
        <v>-15000</v>
      </c>
      <c r="F194" s="13">
        <v>-178.77</v>
      </c>
      <c r="G194" s="14">
        <v>-0.38986503560406799</v>
      </c>
      <c r="H194" s="126"/>
    </row>
    <row r="195" spans="2:8" x14ac:dyDescent="0.2">
      <c r="B195" s="12" t="s">
        <v>306</v>
      </c>
      <c r="C195" s="12" t="s">
        <v>51</v>
      </c>
      <c r="D195" s="12" t="s">
        <v>113</v>
      </c>
      <c r="E195" s="125">
        <v>-51800</v>
      </c>
      <c r="F195" s="13">
        <v>-206.99279999999999</v>
      </c>
      <c r="G195" s="14">
        <v>-0.45141385770423298</v>
      </c>
      <c r="H195" s="126"/>
    </row>
    <row r="196" spans="2:8" x14ac:dyDescent="0.2">
      <c r="B196" s="12" t="s">
        <v>307</v>
      </c>
      <c r="C196" s="12" t="s">
        <v>51</v>
      </c>
      <c r="D196" s="12" t="s">
        <v>110</v>
      </c>
      <c r="E196" s="125">
        <v>-174000</v>
      </c>
      <c r="F196" s="13">
        <v>-1278.117</v>
      </c>
      <c r="G196" s="14">
        <v>-2.7873420020762101</v>
      </c>
      <c r="H196" s="126"/>
    </row>
    <row r="197" spans="2:8" x14ac:dyDescent="0.2">
      <c r="B197" s="12" t="s">
        <v>308</v>
      </c>
      <c r="C197" s="12" t="s">
        <v>51</v>
      </c>
      <c r="D197" s="12" t="s">
        <v>22</v>
      </c>
      <c r="E197" s="125">
        <v>-884400</v>
      </c>
      <c r="F197" s="13">
        <v>-3314.2890000000002</v>
      </c>
      <c r="G197" s="14">
        <v>-7.2278648486164903</v>
      </c>
      <c r="H197" s="126"/>
    </row>
    <row r="198" spans="2:8" x14ac:dyDescent="0.2">
      <c r="B198" s="11" t="s">
        <v>25</v>
      </c>
      <c r="C198" s="113"/>
      <c r="D198" s="113"/>
      <c r="E198" s="113"/>
      <c r="F198" s="36">
        <f>SUM(F184:F197)</f>
        <v>-5223.2249250000004</v>
      </c>
      <c r="G198" s="36">
        <f>SUM(G184:G197)</f>
        <v>-11.390908828959997</v>
      </c>
    </row>
    <row r="199" spans="2:8" x14ac:dyDescent="0.2">
      <c r="B199" s="35" t="s">
        <v>28</v>
      </c>
      <c r="C199" s="40"/>
      <c r="D199" s="40"/>
      <c r="E199" s="40"/>
      <c r="F199" s="41">
        <f>F198+F182</f>
        <v>-3073.1465400000006</v>
      </c>
      <c r="G199" s="42">
        <f>G198+G182</f>
        <v>-6.7019767591520774</v>
      </c>
    </row>
    <row r="201" spans="2:8" x14ac:dyDescent="0.2">
      <c r="B201" s="5" t="s">
        <v>107</v>
      </c>
    </row>
    <row r="203" spans="2:8" x14ac:dyDescent="0.2">
      <c r="B203" s="5" t="s">
        <v>53</v>
      </c>
    </row>
    <row r="205" spans="2:8" x14ac:dyDescent="0.2">
      <c r="B205" s="49" t="s">
        <v>54</v>
      </c>
    </row>
    <row r="206" spans="2:8" x14ac:dyDescent="0.2">
      <c r="B206" s="49" t="s">
        <v>57</v>
      </c>
    </row>
    <row r="207" spans="2:8" x14ac:dyDescent="0.2">
      <c r="B207" s="49" t="s">
        <v>58</v>
      </c>
    </row>
    <row r="208" spans="2:8" x14ac:dyDescent="0.2">
      <c r="B208" s="46"/>
    </row>
    <row r="209" spans="2:6" ht="22.5" x14ac:dyDescent="0.2">
      <c r="B209" s="52" t="s">
        <v>55</v>
      </c>
      <c r="C209" s="79" t="s">
        <v>152</v>
      </c>
      <c r="D209" s="79" t="s">
        <v>309</v>
      </c>
    </row>
    <row r="210" spans="2:6" x14ac:dyDescent="0.2">
      <c r="B210" s="50" t="s">
        <v>56</v>
      </c>
      <c r="C210" s="53">
        <v>10.1921</v>
      </c>
      <c r="D210" s="53">
        <v>10.2463</v>
      </c>
    </row>
    <row r="211" spans="2:6" x14ac:dyDescent="0.2">
      <c r="B211" s="50" t="s">
        <v>82</v>
      </c>
      <c r="C211" s="53">
        <v>10.177300000000001</v>
      </c>
      <c r="D211" s="53">
        <v>10.2217</v>
      </c>
    </row>
    <row r="212" spans="2:6" x14ac:dyDescent="0.2">
      <c r="B212" s="46"/>
    </row>
    <row r="213" spans="2:6" x14ac:dyDescent="0.2">
      <c r="B213" s="46"/>
    </row>
    <row r="214" spans="2:6" x14ac:dyDescent="0.2">
      <c r="B214" s="49" t="s">
        <v>310</v>
      </c>
    </row>
    <row r="215" spans="2:6" x14ac:dyDescent="0.2">
      <c r="B215" s="49"/>
    </row>
    <row r="216" spans="2:6" x14ac:dyDescent="0.2">
      <c r="B216" s="54" t="s">
        <v>311</v>
      </c>
    </row>
    <row r="217" spans="2:6" x14ac:dyDescent="0.2">
      <c r="B217" s="51"/>
    </row>
    <row r="218" spans="2:6" x14ac:dyDescent="0.2">
      <c r="B218" s="59" t="s">
        <v>312</v>
      </c>
      <c r="C218" s="58"/>
      <c r="D218" s="58"/>
      <c r="E218" s="58"/>
      <c r="F218" s="58"/>
    </row>
    <row r="219" spans="2:6" x14ac:dyDescent="0.2">
      <c r="B219" s="59"/>
      <c r="C219" s="58"/>
      <c r="D219" s="58"/>
      <c r="E219" s="58"/>
      <c r="F219" s="58"/>
    </row>
    <row r="220" spans="2:6" ht="22.5" x14ac:dyDescent="0.2">
      <c r="B220" s="80" t="s">
        <v>59</v>
      </c>
      <c r="C220" s="81" t="s">
        <v>60</v>
      </c>
      <c r="D220" s="81" t="s">
        <v>61</v>
      </c>
      <c r="E220" s="81" t="s">
        <v>62</v>
      </c>
      <c r="F220" s="81" t="s">
        <v>63</v>
      </c>
    </row>
    <row r="221" spans="2:6" x14ac:dyDescent="0.2">
      <c r="B221" s="82" t="s">
        <v>314</v>
      </c>
      <c r="C221" s="83" t="s">
        <v>51</v>
      </c>
      <c r="D221" s="84">
        <v>719.55</v>
      </c>
      <c r="E221" s="85">
        <v>715.55</v>
      </c>
      <c r="F221" s="124">
        <v>2.4545528750000001</v>
      </c>
    </row>
    <row r="222" spans="2:6" x14ac:dyDescent="0.2">
      <c r="B222" s="82" t="s">
        <v>315</v>
      </c>
      <c r="C222" s="83" t="s">
        <v>51</v>
      </c>
      <c r="D222" s="84">
        <v>189.16499999999999</v>
      </c>
      <c r="E222" s="85">
        <v>186.07</v>
      </c>
      <c r="F222" s="124">
        <v>3.6680525555555521</v>
      </c>
    </row>
    <row r="223" spans="2:6" x14ac:dyDescent="0.2">
      <c r="B223" s="82" t="s">
        <v>316</v>
      </c>
      <c r="C223" s="83" t="s">
        <v>51</v>
      </c>
      <c r="D223" s="84">
        <v>1198.2867000000001</v>
      </c>
      <c r="E223" s="85">
        <v>1191.8</v>
      </c>
      <c r="F223" s="124">
        <v>31.58745</v>
      </c>
    </row>
    <row r="224" spans="2:6" x14ac:dyDescent="0.2">
      <c r="B224" s="82" t="s">
        <v>317</v>
      </c>
      <c r="C224" s="83" t="s">
        <v>51</v>
      </c>
      <c r="D224" s="84">
        <v>77.02</v>
      </c>
      <c r="E224" s="85">
        <v>76.47</v>
      </c>
      <c r="F224" s="124">
        <v>12.368613874999999</v>
      </c>
    </row>
    <row r="225" spans="2:6" x14ac:dyDescent="0.2">
      <c r="B225" s="82" t="s">
        <v>318</v>
      </c>
      <c r="C225" s="83" t="s">
        <v>49</v>
      </c>
      <c r="D225" s="84">
        <v>23363.538377000001</v>
      </c>
      <c r="E225" s="85">
        <v>22707.3</v>
      </c>
      <c r="F225" s="124">
        <v>9.7903623750000008</v>
      </c>
    </row>
    <row r="226" spans="2:6" x14ac:dyDescent="0.2">
      <c r="B226" s="82" t="s">
        <v>319</v>
      </c>
      <c r="C226" s="83" t="s">
        <v>51</v>
      </c>
      <c r="D226" s="84">
        <v>10947</v>
      </c>
      <c r="E226" s="85">
        <v>10962</v>
      </c>
      <c r="F226" s="124">
        <v>2.9135749999999998</v>
      </c>
    </row>
    <row r="227" spans="2:6" x14ac:dyDescent="0.2">
      <c r="B227" s="82" t="s">
        <v>320</v>
      </c>
      <c r="C227" s="83" t="s">
        <v>51</v>
      </c>
      <c r="D227" s="84">
        <v>10706</v>
      </c>
      <c r="E227" s="85">
        <v>10836</v>
      </c>
      <c r="F227" s="124">
        <v>3.1186199999999999</v>
      </c>
    </row>
    <row r="228" spans="2:6" x14ac:dyDescent="0.2">
      <c r="B228" s="82" t="s">
        <v>321</v>
      </c>
      <c r="C228" s="83" t="s">
        <v>51</v>
      </c>
      <c r="D228" s="84">
        <v>279.75</v>
      </c>
      <c r="E228" s="85">
        <v>283.55</v>
      </c>
      <c r="F228" s="124">
        <v>1.8506960000000001</v>
      </c>
    </row>
    <row r="229" spans="2:6" x14ac:dyDescent="0.2">
      <c r="B229" s="82" t="s">
        <v>322</v>
      </c>
      <c r="C229" s="83" t="s">
        <v>51</v>
      </c>
      <c r="D229" s="84">
        <v>432.65</v>
      </c>
      <c r="E229" s="85">
        <v>432.25</v>
      </c>
      <c r="F229" s="124">
        <v>2.1669631250000001</v>
      </c>
    </row>
    <row r="230" spans="2:6" x14ac:dyDescent="0.2">
      <c r="B230" s="82" t="s">
        <v>323</v>
      </c>
      <c r="C230" s="83" t="s">
        <v>51</v>
      </c>
      <c r="D230" s="84">
        <v>1260.8</v>
      </c>
      <c r="E230" s="85">
        <v>1265.8</v>
      </c>
      <c r="F230" s="124">
        <v>1.50270525</v>
      </c>
    </row>
    <row r="231" spans="2:6" x14ac:dyDescent="0.2">
      <c r="B231" s="82" t="s">
        <v>324</v>
      </c>
      <c r="C231" s="83" t="s">
        <v>49</v>
      </c>
      <c r="D231" s="84">
        <v>56400.116912999998</v>
      </c>
      <c r="E231" s="85">
        <v>55006</v>
      </c>
      <c r="F231" s="124">
        <v>23.685834750000001</v>
      </c>
    </row>
    <row r="232" spans="2:6" x14ac:dyDescent="0.2">
      <c r="B232" s="82" t="s">
        <v>325</v>
      </c>
      <c r="C232" s="83" t="s">
        <v>51</v>
      </c>
      <c r="D232" s="84">
        <v>1796.95</v>
      </c>
      <c r="E232" s="85">
        <v>1781.4</v>
      </c>
      <c r="F232" s="124">
        <v>2.385173</v>
      </c>
    </row>
    <row r="233" spans="2:6" x14ac:dyDescent="0.2">
      <c r="B233" s="82" t="s">
        <v>326</v>
      </c>
      <c r="C233" s="83" t="s">
        <v>51</v>
      </c>
      <c r="D233" s="84">
        <v>1788.1333</v>
      </c>
      <c r="E233" s="85">
        <v>1766.6</v>
      </c>
      <c r="F233" s="124">
        <v>17.772656999999999</v>
      </c>
    </row>
    <row r="234" spans="2:6" x14ac:dyDescent="0.2">
      <c r="B234" s="82" t="s">
        <v>327</v>
      </c>
      <c r="C234" s="83" t="s">
        <v>51</v>
      </c>
      <c r="D234" s="84">
        <v>400.31619999999998</v>
      </c>
      <c r="E234" s="85">
        <v>399.6</v>
      </c>
      <c r="F234" s="124">
        <v>38.830463567338718</v>
      </c>
    </row>
    <row r="235" spans="2:6" x14ac:dyDescent="0.2">
      <c r="B235" s="82" t="s">
        <v>328</v>
      </c>
      <c r="C235" s="83" t="s">
        <v>51</v>
      </c>
      <c r="D235" s="84">
        <v>378.09</v>
      </c>
      <c r="E235" s="85">
        <v>374.75</v>
      </c>
      <c r="F235" s="124">
        <v>6.0695399999999999</v>
      </c>
    </row>
    <row r="236" spans="2:6" x14ac:dyDescent="0.2">
      <c r="B236" s="59"/>
      <c r="C236" s="58"/>
      <c r="D236" s="58"/>
      <c r="E236" s="58"/>
      <c r="F236" s="58"/>
    </row>
    <row r="237" spans="2:6" x14ac:dyDescent="0.2">
      <c r="B237" s="86" t="s">
        <v>329</v>
      </c>
      <c r="C237" s="60"/>
      <c r="D237" s="61"/>
      <c r="E237" s="62"/>
      <c r="F237" s="63"/>
    </row>
    <row r="238" spans="2:6" x14ac:dyDescent="0.2">
      <c r="B238" s="58" t="s">
        <v>330</v>
      </c>
      <c r="C238" s="60"/>
      <c r="D238" s="61"/>
      <c r="E238" s="62"/>
      <c r="F238" s="63"/>
    </row>
    <row r="239" spans="2:6" x14ac:dyDescent="0.2">
      <c r="B239" s="58" t="s">
        <v>69</v>
      </c>
      <c r="C239" s="60"/>
      <c r="D239" s="61"/>
      <c r="E239" s="62"/>
      <c r="F239" s="63"/>
    </row>
    <row r="240" spans="2:6" x14ac:dyDescent="0.2">
      <c r="B240" s="138" t="s">
        <v>64</v>
      </c>
      <c r="C240" s="138" t="s">
        <v>65</v>
      </c>
      <c r="D240" s="138" t="s">
        <v>66</v>
      </c>
      <c r="E240" s="138" t="s">
        <v>67</v>
      </c>
      <c r="F240" s="138" t="s">
        <v>68</v>
      </c>
    </row>
    <row r="241" spans="2:6" x14ac:dyDescent="0.2">
      <c r="B241" s="139"/>
      <c r="C241" s="139"/>
      <c r="D241" s="139"/>
      <c r="E241" s="139"/>
      <c r="F241" s="139"/>
    </row>
    <row r="242" spans="2:6" x14ac:dyDescent="0.2">
      <c r="B242" s="64">
        <v>375</v>
      </c>
      <c r="C242" s="65">
        <v>504</v>
      </c>
      <c r="D242" s="66">
        <v>2484.21</v>
      </c>
      <c r="E242" s="87">
        <v>4945.7700000000004</v>
      </c>
      <c r="F242" s="67">
        <v>-61.98</v>
      </c>
    </row>
    <row r="243" spans="2:6" x14ac:dyDescent="0.2">
      <c r="B243" s="49"/>
      <c r="E243" s="88"/>
    </row>
    <row r="244" spans="2:6" x14ac:dyDescent="0.2">
      <c r="B244" s="57" t="s">
        <v>313</v>
      </c>
      <c r="C244" s="58"/>
      <c r="D244" s="58"/>
      <c r="E244" s="58"/>
      <c r="F244" s="58"/>
    </row>
    <row r="245" spans="2:6" x14ac:dyDescent="0.2">
      <c r="B245" s="59"/>
      <c r="C245" s="58"/>
      <c r="D245" s="58"/>
      <c r="E245" s="58"/>
      <c r="F245" s="58"/>
    </row>
    <row r="246" spans="2:6" ht="22.5" x14ac:dyDescent="0.2">
      <c r="B246" s="55" t="s">
        <v>59</v>
      </c>
      <c r="C246" s="56" t="s">
        <v>60</v>
      </c>
      <c r="D246" s="56" t="s">
        <v>61</v>
      </c>
      <c r="E246" s="56" t="s">
        <v>62</v>
      </c>
      <c r="F246" s="56" t="s">
        <v>63</v>
      </c>
    </row>
    <row r="247" spans="2:6" x14ac:dyDescent="0.2">
      <c r="B247" s="82" t="s">
        <v>331</v>
      </c>
      <c r="C247" s="65" t="s">
        <v>51</v>
      </c>
      <c r="D247" s="116">
        <v>731.23793699999999</v>
      </c>
      <c r="E247" s="93">
        <v>734.55</v>
      </c>
      <c r="F247" s="123">
        <v>234.29111863636362</v>
      </c>
    </row>
    <row r="248" spans="2:6" x14ac:dyDescent="0.2">
      <c r="B248" s="82" t="s">
        <v>328</v>
      </c>
      <c r="C248" s="65" t="s">
        <v>51</v>
      </c>
      <c r="D248" s="116">
        <v>378.09</v>
      </c>
      <c r="E248" s="93">
        <v>374.75</v>
      </c>
      <c r="F248" s="123">
        <v>1112.243205</v>
      </c>
    </row>
    <row r="249" spans="2:6" x14ac:dyDescent="0.2">
      <c r="C249" s="117"/>
      <c r="D249" s="118"/>
      <c r="E249" s="119"/>
      <c r="F249" s="120"/>
    </row>
    <row r="250" spans="2:6" x14ac:dyDescent="0.2">
      <c r="B250" s="59" t="s">
        <v>332</v>
      </c>
      <c r="C250" s="58"/>
      <c r="D250" s="58"/>
      <c r="E250" s="58"/>
      <c r="F250" s="58"/>
    </row>
    <row r="251" spans="2:6" x14ac:dyDescent="0.2">
      <c r="B251" s="58" t="s">
        <v>352</v>
      </c>
      <c r="C251" s="60"/>
      <c r="D251" s="61"/>
      <c r="E251" s="62"/>
      <c r="F251" s="63"/>
    </row>
    <row r="252" spans="2:6" x14ac:dyDescent="0.2">
      <c r="B252" s="58" t="s">
        <v>69</v>
      </c>
      <c r="C252" s="60"/>
      <c r="D252" s="61"/>
      <c r="E252" s="62"/>
      <c r="F252" s="63"/>
    </row>
    <row r="253" spans="2:6" ht="13.5" customHeight="1" x14ac:dyDescent="0.2">
      <c r="B253" s="138" t="s">
        <v>64</v>
      </c>
      <c r="C253" s="138" t="s">
        <v>65</v>
      </c>
      <c r="D253" s="138" t="s">
        <v>66</v>
      </c>
      <c r="E253" s="138" t="s">
        <v>67</v>
      </c>
      <c r="F253" s="138" t="s">
        <v>68</v>
      </c>
    </row>
    <row r="254" spans="2:6" ht="21.95" customHeight="1" x14ac:dyDescent="0.2">
      <c r="B254" s="139"/>
      <c r="C254" s="139"/>
      <c r="D254" s="139"/>
      <c r="E254" s="139"/>
      <c r="F254" s="139"/>
    </row>
    <row r="255" spans="2:6" x14ac:dyDescent="0.2">
      <c r="B255" s="64">
        <v>693</v>
      </c>
      <c r="C255" s="65">
        <v>445</v>
      </c>
      <c r="D255" s="66">
        <v>3477.4803217999993</v>
      </c>
      <c r="E255" s="87">
        <v>2167.9497538000001</v>
      </c>
      <c r="F255" s="67">
        <v>179.82593279999998</v>
      </c>
    </row>
    <row r="256" spans="2:6" x14ac:dyDescent="0.2">
      <c r="B256" s="68"/>
      <c r="C256" s="69"/>
      <c r="D256" s="69"/>
      <c r="E256" s="69"/>
      <c r="F256" s="4"/>
    </row>
    <row r="257" spans="2:11" x14ac:dyDescent="0.2">
      <c r="B257" s="68"/>
      <c r="C257" s="69"/>
      <c r="D257" s="69"/>
      <c r="E257" s="69"/>
      <c r="F257" s="4"/>
    </row>
    <row r="258" spans="2:11" x14ac:dyDescent="0.2">
      <c r="B258" s="5" t="s">
        <v>333</v>
      </c>
    </row>
    <row r="260" spans="2:11" ht="33.75" x14ac:dyDescent="0.2">
      <c r="B260" s="80" t="s">
        <v>59</v>
      </c>
      <c r="C260" s="56" t="s">
        <v>65</v>
      </c>
      <c r="D260" s="81" t="s">
        <v>103</v>
      </c>
      <c r="E260" s="81" t="s">
        <v>104</v>
      </c>
      <c r="F260" s="56" t="s">
        <v>105</v>
      </c>
      <c r="G260" s="81" t="s">
        <v>63</v>
      </c>
    </row>
    <row r="261" spans="2:11" x14ac:dyDescent="0.2">
      <c r="B261" s="102" t="s">
        <v>197</v>
      </c>
      <c r="C261" s="112">
        <v>44</v>
      </c>
      <c r="D261" s="112">
        <v>100</v>
      </c>
      <c r="E261" s="122">
        <v>186.18180000000001</v>
      </c>
      <c r="F261" s="112">
        <v>38.049999999999997</v>
      </c>
      <c r="G261" s="122">
        <v>49.26552075</v>
      </c>
      <c r="H261" s="43"/>
      <c r="J261" s="43"/>
    </row>
    <row r="262" spans="2:11" ht="14.45" customHeight="1" x14ac:dyDescent="0.2">
      <c r="B262" s="102" t="s">
        <v>179</v>
      </c>
      <c r="C262" s="112">
        <v>81</v>
      </c>
      <c r="D262" s="112">
        <v>100</v>
      </c>
      <c r="E262" s="122">
        <v>60.411099999999998</v>
      </c>
      <c r="F262" s="112">
        <v>47.1</v>
      </c>
      <c r="G262" s="122">
        <v>82.71545337500001</v>
      </c>
      <c r="H262" s="43"/>
      <c r="J262" s="43"/>
    </row>
    <row r="263" spans="2:11" x14ac:dyDescent="0.2">
      <c r="B263" s="102" t="s">
        <v>125</v>
      </c>
      <c r="C263" s="112">
        <v>65</v>
      </c>
      <c r="D263" s="112">
        <v>100</v>
      </c>
      <c r="E263" s="122">
        <v>32.9315</v>
      </c>
      <c r="F263" s="112">
        <v>46.9</v>
      </c>
      <c r="G263" s="122">
        <v>98.556247499999998</v>
      </c>
      <c r="H263" s="43"/>
      <c r="J263" s="43"/>
    </row>
    <row r="264" spans="2:11" x14ac:dyDescent="0.2">
      <c r="B264" s="102" t="s">
        <v>171</v>
      </c>
      <c r="C264" s="112">
        <v>60</v>
      </c>
      <c r="D264" s="112">
        <v>100</v>
      </c>
      <c r="E264" s="122">
        <v>274.40249999999997</v>
      </c>
      <c r="F264" s="112">
        <v>270</v>
      </c>
      <c r="G264" s="122">
        <v>86.174973499999993</v>
      </c>
      <c r="H264" s="43"/>
      <c r="I264" s="98"/>
      <c r="J264" s="43"/>
      <c r="K264" s="43"/>
    </row>
    <row r="265" spans="2:11" x14ac:dyDescent="0.2">
      <c r="B265" s="102" t="s">
        <v>185</v>
      </c>
      <c r="C265" s="112">
        <v>75</v>
      </c>
      <c r="D265" s="112">
        <v>100</v>
      </c>
      <c r="E265" s="122">
        <v>7.5354999999999999</v>
      </c>
      <c r="F265" s="112">
        <v>4.5999999999999996</v>
      </c>
      <c r="G265" s="122">
        <v>179.79988499999999</v>
      </c>
      <c r="H265" s="43"/>
      <c r="I265" s="98"/>
      <c r="J265" s="43"/>
      <c r="K265" s="43"/>
    </row>
    <row r="266" spans="2:11" ht="14.45" customHeight="1" x14ac:dyDescent="0.2">
      <c r="B266" s="102" t="s">
        <v>334</v>
      </c>
      <c r="C266" s="112">
        <v>43</v>
      </c>
      <c r="D266" s="112">
        <v>100</v>
      </c>
      <c r="E266" s="122">
        <v>383.224403</v>
      </c>
      <c r="F266" s="112">
        <v>139.69999999999999</v>
      </c>
      <c r="G266" s="122">
        <v>15.669090680769232</v>
      </c>
      <c r="H266" s="43"/>
      <c r="I266" s="98"/>
      <c r="J266" s="43"/>
      <c r="K266" s="43"/>
    </row>
    <row r="267" spans="2:11" x14ac:dyDescent="0.2">
      <c r="B267" s="102" t="s">
        <v>334</v>
      </c>
      <c r="C267" s="112">
        <v>22</v>
      </c>
      <c r="D267" s="112">
        <v>100</v>
      </c>
      <c r="E267" s="122">
        <v>312.99319700000001</v>
      </c>
      <c r="F267" s="112">
        <v>66.849999999999994</v>
      </c>
      <c r="G267" s="122">
        <v>8.0167440692307697</v>
      </c>
      <c r="H267" s="43"/>
      <c r="I267" s="98"/>
      <c r="J267" s="43"/>
      <c r="K267" s="43"/>
    </row>
    <row r="268" spans="2:11" x14ac:dyDescent="0.2">
      <c r="B268" s="102" t="s">
        <v>164</v>
      </c>
      <c r="C268" s="112">
        <v>45</v>
      </c>
      <c r="D268" s="112">
        <v>100</v>
      </c>
      <c r="E268" s="122">
        <v>19.355599999999999</v>
      </c>
      <c r="F268" s="112">
        <v>20.6</v>
      </c>
      <c r="G268" s="122">
        <v>124.79020312500001</v>
      </c>
      <c r="H268" s="43"/>
      <c r="I268" s="98"/>
      <c r="J268" s="43"/>
      <c r="K268" s="43"/>
    </row>
    <row r="269" spans="2:11" x14ac:dyDescent="0.2">
      <c r="B269" s="102" t="s">
        <v>342</v>
      </c>
      <c r="C269" s="112">
        <v>77</v>
      </c>
      <c r="D269" s="133">
        <v>100</v>
      </c>
      <c r="E269" s="122">
        <v>157.74680000000001</v>
      </c>
      <c r="F269" s="112">
        <v>128.15</v>
      </c>
      <c r="G269" s="122">
        <v>123.68048</v>
      </c>
      <c r="H269" s="43"/>
      <c r="I269" s="98"/>
      <c r="J269" s="43"/>
      <c r="K269" s="43"/>
    </row>
    <row r="270" spans="2:11" x14ac:dyDescent="0.2">
      <c r="B270" s="102" t="s">
        <v>162</v>
      </c>
      <c r="C270" s="112">
        <v>61</v>
      </c>
      <c r="D270" s="112">
        <v>100</v>
      </c>
      <c r="E270" s="122">
        <v>5.1784999999999997</v>
      </c>
      <c r="F270" s="112">
        <v>5.47</v>
      </c>
      <c r="G270" s="122">
        <v>179.34347699999998</v>
      </c>
      <c r="H270" s="43"/>
      <c r="I270" s="98"/>
      <c r="J270" s="43"/>
      <c r="K270" s="43"/>
    </row>
    <row r="271" spans="2:11" x14ac:dyDescent="0.2">
      <c r="B271" s="102" t="s">
        <v>340</v>
      </c>
      <c r="C271" s="112">
        <v>48</v>
      </c>
      <c r="D271" s="112">
        <v>100</v>
      </c>
      <c r="E271" s="122">
        <v>70.174999999999997</v>
      </c>
      <c r="F271" s="112">
        <v>58.75</v>
      </c>
      <c r="G271" s="122">
        <v>105.815895</v>
      </c>
      <c r="H271" s="43"/>
      <c r="I271" s="98"/>
      <c r="J271" s="43"/>
      <c r="K271" s="43"/>
    </row>
    <row r="272" spans="2:11" x14ac:dyDescent="0.2">
      <c r="B272" s="102" t="s">
        <v>193</v>
      </c>
      <c r="C272" s="112">
        <v>82</v>
      </c>
      <c r="D272" s="112">
        <v>100</v>
      </c>
      <c r="E272" s="122">
        <v>28.507899999999999</v>
      </c>
      <c r="F272" s="112">
        <v>15.4</v>
      </c>
      <c r="G272" s="122">
        <v>68.734774474999995</v>
      </c>
      <c r="H272" s="43"/>
      <c r="I272" s="98"/>
      <c r="J272" s="43"/>
      <c r="K272" s="43"/>
    </row>
    <row r="273" spans="2:11" x14ac:dyDescent="0.2">
      <c r="B273" s="102" t="s">
        <v>176</v>
      </c>
      <c r="C273" s="112">
        <v>85</v>
      </c>
      <c r="D273" s="133">
        <v>100</v>
      </c>
      <c r="E273" s="122">
        <v>7.6035000000000004</v>
      </c>
      <c r="F273" s="112">
        <v>7.4</v>
      </c>
      <c r="G273" s="122">
        <v>80.514342499999998</v>
      </c>
      <c r="H273" s="43"/>
      <c r="I273" s="98"/>
      <c r="J273" s="43"/>
      <c r="K273" s="43"/>
    </row>
    <row r="274" spans="2:11" ht="14.45" customHeight="1" x14ac:dyDescent="0.2">
      <c r="B274" s="102" t="s">
        <v>341</v>
      </c>
      <c r="C274" s="112">
        <v>51</v>
      </c>
      <c r="D274" s="112">
        <v>100</v>
      </c>
      <c r="E274" s="122">
        <v>178.0745</v>
      </c>
      <c r="F274" s="112">
        <v>94.05</v>
      </c>
      <c r="G274" s="122">
        <v>64.672091800000004</v>
      </c>
      <c r="H274" s="43"/>
      <c r="I274" s="98"/>
      <c r="J274" s="43"/>
      <c r="K274" s="43"/>
    </row>
    <row r="275" spans="2:11" x14ac:dyDescent="0.2">
      <c r="B275" s="102" t="s">
        <v>337</v>
      </c>
      <c r="C275" s="112">
        <v>61</v>
      </c>
      <c r="D275" s="112">
        <v>100</v>
      </c>
      <c r="E275" s="122">
        <v>125.6844</v>
      </c>
      <c r="F275" s="112">
        <v>96.85</v>
      </c>
      <c r="G275" s="122">
        <v>74.928897500000005</v>
      </c>
      <c r="H275" s="43"/>
      <c r="I275" s="98"/>
      <c r="J275" s="43"/>
      <c r="K275" s="43"/>
    </row>
    <row r="276" spans="2:11" x14ac:dyDescent="0.2">
      <c r="B276" s="102" t="s">
        <v>141</v>
      </c>
      <c r="C276" s="112">
        <v>70</v>
      </c>
      <c r="D276" s="112">
        <v>100</v>
      </c>
      <c r="E276" s="122">
        <v>16.038599999999999</v>
      </c>
      <c r="F276" s="112">
        <v>18.149999999999999</v>
      </c>
      <c r="G276" s="122">
        <v>121.030334125</v>
      </c>
      <c r="H276" s="43"/>
      <c r="I276" s="98"/>
      <c r="J276" s="43"/>
      <c r="K276" s="43"/>
    </row>
    <row r="277" spans="2:11" x14ac:dyDescent="0.2">
      <c r="B277" s="102" t="s">
        <v>183</v>
      </c>
      <c r="C277" s="112">
        <v>70</v>
      </c>
      <c r="D277" s="112">
        <v>100</v>
      </c>
      <c r="E277" s="122">
        <v>20.650700000000001</v>
      </c>
      <c r="F277" s="112">
        <v>17.95</v>
      </c>
      <c r="G277" s="122">
        <v>111.4149725</v>
      </c>
      <c r="H277" s="43"/>
      <c r="I277" s="98"/>
      <c r="J277" s="43"/>
      <c r="K277" s="43"/>
    </row>
    <row r="278" spans="2:11" x14ac:dyDescent="0.2">
      <c r="B278" s="102" t="s">
        <v>338</v>
      </c>
      <c r="C278" s="112">
        <v>53</v>
      </c>
      <c r="D278" s="112">
        <v>100</v>
      </c>
      <c r="E278" s="122">
        <v>27.714200000000002</v>
      </c>
      <c r="F278" s="112">
        <v>39.299999999999997</v>
      </c>
      <c r="G278" s="122">
        <v>92.901924499999993</v>
      </c>
      <c r="H278" s="43"/>
      <c r="I278" s="98"/>
      <c r="J278" s="43"/>
      <c r="K278" s="43"/>
    </row>
    <row r="279" spans="2:11" x14ac:dyDescent="0.2">
      <c r="B279" s="102" t="s">
        <v>156</v>
      </c>
      <c r="C279" s="112">
        <v>68</v>
      </c>
      <c r="D279" s="112">
        <v>100</v>
      </c>
      <c r="E279" s="122">
        <v>23.348500000000001</v>
      </c>
      <c r="F279" s="112">
        <v>32.200000000000003</v>
      </c>
      <c r="G279" s="122">
        <v>91.56204636363637</v>
      </c>
      <c r="H279" s="43"/>
      <c r="I279" s="98"/>
      <c r="J279" s="43"/>
      <c r="K279" s="43"/>
    </row>
    <row r="280" spans="2:11" x14ac:dyDescent="0.2">
      <c r="B280" s="102" t="s">
        <v>133</v>
      </c>
      <c r="C280" s="112">
        <v>75</v>
      </c>
      <c r="D280" s="112">
        <v>100</v>
      </c>
      <c r="E280" s="122">
        <v>4.4722999999999997</v>
      </c>
      <c r="F280" s="112">
        <v>4.18</v>
      </c>
      <c r="G280" s="122">
        <v>92.622133438000006</v>
      </c>
      <c r="H280" s="43"/>
      <c r="I280" s="98"/>
      <c r="J280" s="43"/>
      <c r="K280" s="43"/>
    </row>
    <row r="281" spans="2:11" x14ac:dyDescent="0.2">
      <c r="B281" s="102" t="s">
        <v>336</v>
      </c>
      <c r="C281" s="112">
        <v>78</v>
      </c>
      <c r="D281" s="112">
        <v>100</v>
      </c>
      <c r="E281" s="122">
        <v>36.060299999999998</v>
      </c>
      <c r="F281" s="112">
        <v>33.200000000000003</v>
      </c>
      <c r="G281" s="122">
        <v>107.29918289999999</v>
      </c>
      <c r="H281" s="43"/>
      <c r="I281" s="98"/>
      <c r="J281" s="43"/>
      <c r="K281" s="43"/>
    </row>
    <row r="282" spans="2:11" x14ac:dyDescent="0.2">
      <c r="B282" s="102" t="s">
        <v>191</v>
      </c>
      <c r="C282" s="112">
        <v>63</v>
      </c>
      <c r="D282" s="112">
        <v>100</v>
      </c>
      <c r="E282" s="122">
        <v>26.55</v>
      </c>
      <c r="F282" s="112">
        <v>19</v>
      </c>
      <c r="G282" s="122">
        <v>122.514742625</v>
      </c>
      <c r="H282" s="43"/>
      <c r="I282" s="98"/>
      <c r="J282" s="43"/>
      <c r="K282" s="43"/>
    </row>
    <row r="283" spans="2:11" x14ac:dyDescent="0.2">
      <c r="B283" s="102" t="s">
        <v>111</v>
      </c>
      <c r="C283" s="112">
        <v>87</v>
      </c>
      <c r="D283" s="122">
        <v>70.161290322580655</v>
      </c>
      <c r="E283" s="122">
        <v>8.4763999999999999</v>
      </c>
      <c r="F283" s="112">
        <v>8.3000000000000007</v>
      </c>
      <c r="G283" s="122">
        <v>91.304062982661279</v>
      </c>
      <c r="H283" s="43"/>
      <c r="I283" s="98"/>
      <c r="J283" s="43"/>
      <c r="K283" s="43"/>
    </row>
    <row r="284" spans="2:11" x14ac:dyDescent="0.2">
      <c r="B284" s="102" t="s">
        <v>189</v>
      </c>
      <c r="C284" s="112">
        <v>50</v>
      </c>
      <c r="D284" s="112">
        <v>100</v>
      </c>
      <c r="E284" s="122">
        <v>16.399000000000001</v>
      </c>
      <c r="F284" s="112">
        <v>11.6</v>
      </c>
      <c r="G284" s="122">
        <v>73.385999999999996</v>
      </c>
      <c r="H284" s="43"/>
      <c r="I284" s="98"/>
      <c r="J284" s="43"/>
      <c r="K284" s="43"/>
    </row>
    <row r="285" spans="2:11" x14ac:dyDescent="0.2">
      <c r="B285" s="102" t="s">
        <v>339</v>
      </c>
      <c r="C285" s="112">
        <v>25</v>
      </c>
      <c r="D285" s="112">
        <v>100</v>
      </c>
      <c r="E285" s="122">
        <v>91.372</v>
      </c>
      <c r="F285" s="112">
        <v>20.3</v>
      </c>
      <c r="G285" s="122">
        <v>3.3528638270547946</v>
      </c>
      <c r="H285" s="43"/>
      <c r="I285" s="98"/>
      <c r="J285" s="43"/>
      <c r="K285" s="43"/>
    </row>
    <row r="286" spans="2:11" x14ac:dyDescent="0.2">
      <c r="B286" s="102" t="s">
        <v>339</v>
      </c>
      <c r="C286" s="112">
        <v>48</v>
      </c>
      <c r="D286" s="112">
        <v>100</v>
      </c>
      <c r="E286" s="122">
        <v>121.92190100000001</v>
      </c>
      <c r="F286" s="112">
        <v>35.450000000000003</v>
      </c>
      <c r="G286" s="122">
        <v>6.4374985479452054</v>
      </c>
      <c r="H286" s="43"/>
      <c r="I286" s="98"/>
      <c r="J286" s="43"/>
      <c r="K286" s="43"/>
    </row>
    <row r="287" spans="2:11" x14ac:dyDescent="0.2">
      <c r="B287" s="102" t="s">
        <v>173</v>
      </c>
      <c r="C287" s="112">
        <v>46</v>
      </c>
      <c r="D287" s="112">
        <v>100</v>
      </c>
      <c r="E287" s="122">
        <v>426.44349999999997</v>
      </c>
      <c r="F287" s="112">
        <v>388.75</v>
      </c>
      <c r="G287" s="122">
        <v>106.4888845</v>
      </c>
      <c r="H287" s="43"/>
      <c r="I287" s="98"/>
      <c r="J287" s="43"/>
      <c r="K287" s="43"/>
    </row>
    <row r="288" spans="2:11" x14ac:dyDescent="0.2">
      <c r="B288" s="102" t="s">
        <v>14</v>
      </c>
      <c r="C288" s="112">
        <v>55</v>
      </c>
      <c r="D288" s="112">
        <v>100</v>
      </c>
      <c r="E288" s="122">
        <v>5.1024000000000003</v>
      </c>
      <c r="F288" s="112">
        <v>4.8600000000000003</v>
      </c>
      <c r="G288" s="122">
        <v>177.25883999999999</v>
      </c>
      <c r="H288" s="43"/>
      <c r="I288" s="98"/>
      <c r="J288" s="43"/>
      <c r="K288" s="43"/>
    </row>
    <row r="289" spans="2:11" x14ac:dyDescent="0.2">
      <c r="B289" s="102" t="s">
        <v>160</v>
      </c>
      <c r="C289" s="112">
        <v>49</v>
      </c>
      <c r="D289" s="112">
        <v>100</v>
      </c>
      <c r="E289" s="122">
        <v>6.4339000000000004</v>
      </c>
      <c r="F289" s="112">
        <v>6.64</v>
      </c>
      <c r="G289" s="122">
        <v>113.10901535000001</v>
      </c>
      <c r="H289" s="43"/>
      <c r="I289" s="98"/>
      <c r="J289" s="43"/>
      <c r="K289" s="43"/>
    </row>
    <row r="290" spans="2:11" x14ac:dyDescent="0.2">
      <c r="B290" s="102" t="s">
        <v>119</v>
      </c>
      <c r="C290" s="112">
        <v>49</v>
      </c>
      <c r="D290" s="112">
        <v>100</v>
      </c>
      <c r="E290" s="122">
        <v>25.837800000000001</v>
      </c>
      <c r="F290" s="112">
        <v>35.950000000000003</v>
      </c>
      <c r="G290" s="122">
        <v>110.301945</v>
      </c>
      <c r="H290" s="43"/>
      <c r="I290" s="98"/>
      <c r="J290" s="43"/>
      <c r="K290" s="43"/>
    </row>
    <row r="291" spans="2:11" ht="14.45" customHeight="1" x14ac:dyDescent="0.2">
      <c r="B291" s="102" t="s">
        <v>121</v>
      </c>
      <c r="C291" s="112">
        <v>92</v>
      </c>
      <c r="D291" s="112">
        <v>100</v>
      </c>
      <c r="E291" s="122">
        <v>24.710899999999999</v>
      </c>
      <c r="F291" s="112">
        <v>21.1</v>
      </c>
      <c r="G291" s="122">
        <v>81.872242099999994</v>
      </c>
      <c r="H291" s="43"/>
      <c r="I291" s="98"/>
      <c r="J291" s="43"/>
      <c r="K291" s="43"/>
    </row>
    <row r="292" spans="2:11" x14ac:dyDescent="0.2">
      <c r="B292" s="102" t="s">
        <v>116</v>
      </c>
      <c r="C292" s="112">
        <v>95</v>
      </c>
      <c r="D292" s="122">
        <v>95.959595959595958</v>
      </c>
      <c r="E292" s="122">
        <v>7.2051999999999996</v>
      </c>
      <c r="F292" s="112">
        <v>5.92</v>
      </c>
      <c r="G292" s="122">
        <v>87.116248194444438</v>
      </c>
      <c r="H292" s="43"/>
      <c r="I292" s="98"/>
      <c r="J292" s="43"/>
      <c r="K292" s="43"/>
    </row>
    <row r="293" spans="2:11" x14ac:dyDescent="0.2">
      <c r="B293" s="102" t="s">
        <v>335</v>
      </c>
      <c r="C293" s="112">
        <v>67</v>
      </c>
      <c r="D293" s="112">
        <v>100</v>
      </c>
      <c r="E293" s="122">
        <v>12.952199999999999</v>
      </c>
      <c r="F293" s="112">
        <v>12.5</v>
      </c>
      <c r="G293" s="122">
        <v>95.388936313000002</v>
      </c>
      <c r="H293" s="43"/>
      <c r="I293" s="98"/>
      <c r="J293" s="43"/>
      <c r="K293" s="43"/>
    </row>
    <row r="294" spans="2:11" x14ac:dyDescent="0.2">
      <c r="B294" s="102" t="s">
        <v>195</v>
      </c>
      <c r="C294" s="112">
        <v>44</v>
      </c>
      <c r="D294" s="112">
        <v>100</v>
      </c>
      <c r="E294" s="122">
        <v>21.274999999999999</v>
      </c>
      <c r="F294" s="112">
        <v>8.9499999999999993</v>
      </c>
      <c r="G294" s="122">
        <v>55.4499</v>
      </c>
      <c r="H294" s="43"/>
      <c r="I294" s="98"/>
      <c r="J294" s="43"/>
      <c r="K294" s="43"/>
    </row>
    <row r="295" spans="2:11" x14ac:dyDescent="0.2">
      <c r="B295" s="102"/>
      <c r="C295" s="103"/>
      <c r="D295" s="104"/>
      <c r="E295" s="105"/>
      <c r="F295" s="106"/>
      <c r="G295" s="106"/>
      <c r="H295" s="99"/>
      <c r="J295" s="43"/>
    </row>
    <row r="296" spans="2:11" x14ac:dyDescent="0.2">
      <c r="J296" s="43"/>
    </row>
    <row r="297" spans="2:11" x14ac:dyDescent="0.2">
      <c r="B297" s="1" t="s">
        <v>355</v>
      </c>
    </row>
    <row r="298" spans="2:11" x14ac:dyDescent="0.2">
      <c r="B298" s="1" t="s">
        <v>343</v>
      </c>
    </row>
    <row r="300" spans="2:11" x14ac:dyDescent="0.2">
      <c r="B300" s="134" t="s">
        <v>73</v>
      </c>
      <c r="C300" s="134" t="s">
        <v>92</v>
      </c>
      <c r="D300" s="134" t="s">
        <v>106</v>
      </c>
      <c r="E300" s="4"/>
      <c r="F300" s="3"/>
      <c r="G300" s="1"/>
      <c r="H300" s="1"/>
    </row>
    <row r="301" spans="2:11" x14ac:dyDescent="0.2">
      <c r="B301" s="135"/>
      <c r="C301" s="135"/>
      <c r="D301" s="135"/>
      <c r="E301" s="4"/>
      <c r="F301" s="3"/>
      <c r="G301" s="1"/>
      <c r="H301" s="1"/>
    </row>
    <row r="302" spans="2:11" x14ac:dyDescent="0.2">
      <c r="B302" s="90">
        <v>1888</v>
      </c>
      <c r="C302" s="101">
        <v>15.96</v>
      </c>
      <c r="D302" s="101">
        <v>287.01</v>
      </c>
      <c r="E302" s="4"/>
      <c r="F302" s="3"/>
      <c r="G302" s="1"/>
      <c r="H302" s="1"/>
    </row>
    <row r="303" spans="2:11" x14ac:dyDescent="0.2">
      <c r="B303" s="62"/>
      <c r="C303" s="95"/>
      <c r="D303" s="62"/>
      <c r="E303" s="96"/>
      <c r="F303" s="97"/>
    </row>
    <row r="304" spans="2:11" x14ac:dyDescent="0.2">
      <c r="B304" s="70" t="s">
        <v>344</v>
      </c>
      <c r="C304" s="71"/>
      <c r="D304" s="71"/>
      <c r="E304" s="72"/>
      <c r="F304" s="4"/>
    </row>
    <row r="305" spans="2:6" x14ac:dyDescent="0.2">
      <c r="B305" s="73"/>
      <c r="C305" s="71"/>
      <c r="D305" s="71"/>
      <c r="E305" s="72"/>
      <c r="F305" s="4"/>
    </row>
    <row r="306" spans="2:6" ht="22.5" x14ac:dyDescent="0.2">
      <c r="B306" s="55" t="s">
        <v>59</v>
      </c>
      <c r="C306" s="56" t="s">
        <v>70</v>
      </c>
      <c r="D306" s="56" t="s">
        <v>71</v>
      </c>
      <c r="E306" s="56" t="s">
        <v>72</v>
      </c>
      <c r="F306" s="4"/>
    </row>
    <row r="307" spans="2:6" x14ac:dyDescent="0.2">
      <c r="B307" s="128" t="s">
        <v>339</v>
      </c>
      <c r="C307" s="90">
        <v>52</v>
      </c>
      <c r="D307" s="121">
        <v>101.676959</v>
      </c>
      <c r="E307" s="91">
        <v>115.85</v>
      </c>
      <c r="F307" s="4"/>
    </row>
    <row r="308" spans="2:6" x14ac:dyDescent="0.2">
      <c r="B308" s="128" t="s">
        <v>334</v>
      </c>
      <c r="C308" s="90">
        <v>43</v>
      </c>
      <c r="D308" s="121">
        <v>454.65</v>
      </c>
      <c r="E308" s="91">
        <v>816.4</v>
      </c>
      <c r="F308" s="4"/>
    </row>
    <row r="309" spans="2:6" x14ac:dyDescent="0.2">
      <c r="B309" s="128" t="s">
        <v>171</v>
      </c>
      <c r="C309" s="90">
        <v>30</v>
      </c>
      <c r="D309" s="121">
        <v>101.928298</v>
      </c>
      <c r="E309" s="91">
        <v>127.75</v>
      </c>
      <c r="F309" s="4"/>
    </row>
    <row r="310" spans="2:6" x14ac:dyDescent="0.2">
      <c r="B310" s="128" t="s">
        <v>340</v>
      </c>
      <c r="C310" s="90">
        <v>24</v>
      </c>
      <c r="D310" s="121">
        <v>19.481300000000001</v>
      </c>
      <c r="E310" s="91">
        <v>24</v>
      </c>
      <c r="F310" s="4"/>
    </row>
    <row r="311" spans="2:6" x14ac:dyDescent="0.2">
      <c r="B311" s="128" t="s">
        <v>341</v>
      </c>
      <c r="C311" s="90">
        <v>26</v>
      </c>
      <c r="D311" s="121">
        <v>168.04419999999999</v>
      </c>
      <c r="E311" s="91">
        <v>238.4</v>
      </c>
      <c r="F311" s="4"/>
    </row>
    <row r="312" spans="2:6" x14ac:dyDescent="0.2">
      <c r="B312" s="128" t="s">
        <v>121</v>
      </c>
      <c r="C312" s="90">
        <v>46</v>
      </c>
      <c r="D312" s="121">
        <v>9.5402000000000005</v>
      </c>
      <c r="E312" s="91">
        <v>11.4</v>
      </c>
      <c r="F312" s="4"/>
    </row>
    <row r="313" spans="2:6" x14ac:dyDescent="0.2">
      <c r="B313" s="128" t="s">
        <v>339</v>
      </c>
      <c r="C313" s="90">
        <v>8</v>
      </c>
      <c r="D313" s="121">
        <v>112.531308</v>
      </c>
      <c r="E313" s="91">
        <v>258.05</v>
      </c>
      <c r="F313" s="4"/>
    </row>
    <row r="314" spans="2:6" x14ac:dyDescent="0.2">
      <c r="B314" s="128" t="s">
        <v>334</v>
      </c>
      <c r="C314" s="90">
        <v>22</v>
      </c>
      <c r="D314" s="121">
        <v>269.21589399999999</v>
      </c>
      <c r="E314" s="91">
        <v>1010.85</v>
      </c>
      <c r="F314" s="4"/>
    </row>
    <row r="315" spans="2:6" x14ac:dyDescent="0.2">
      <c r="B315" s="128" t="s">
        <v>156</v>
      </c>
      <c r="C315" s="90">
        <v>34</v>
      </c>
      <c r="D315" s="121">
        <v>5.7146999999999997</v>
      </c>
      <c r="E315" s="91">
        <v>3.8</v>
      </c>
      <c r="F315" s="4"/>
    </row>
    <row r="316" spans="2:6" x14ac:dyDescent="0.2">
      <c r="B316" s="128" t="s">
        <v>339</v>
      </c>
      <c r="C316" s="90">
        <v>73</v>
      </c>
      <c r="D316" s="121">
        <v>127.350712</v>
      </c>
      <c r="E316" s="91">
        <v>347.85</v>
      </c>
      <c r="F316" s="4"/>
    </row>
    <row r="317" spans="2:6" x14ac:dyDescent="0.2">
      <c r="B317" s="128" t="s">
        <v>189</v>
      </c>
      <c r="C317" s="90">
        <v>25</v>
      </c>
      <c r="D317" s="121">
        <v>6.8659999999999997</v>
      </c>
      <c r="E317" s="91">
        <v>11.9</v>
      </c>
      <c r="F317" s="4"/>
    </row>
    <row r="318" spans="2:6" x14ac:dyDescent="0.2">
      <c r="B318" s="128" t="s">
        <v>179</v>
      </c>
      <c r="C318" s="90">
        <v>41</v>
      </c>
      <c r="D318" s="121">
        <v>20.769500000000001</v>
      </c>
      <c r="E318" s="91">
        <v>28.65</v>
      </c>
      <c r="F318" s="4"/>
    </row>
    <row r="319" spans="2:6" x14ac:dyDescent="0.2">
      <c r="B319" s="128" t="s">
        <v>125</v>
      </c>
      <c r="C319" s="90">
        <v>33</v>
      </c>
      <c r="D319" s="121">
        <v>15.422700000000001</v>
      </c>
      <c r="E319" s="91">
        <v>9.5</v>
      </c>
      <c r="F319" s="4"/>
    </row>
    <row r="320" spans="2:6" x14ac:dyDescent="0.2">
      <c r="B320" s="128" t="s">
        <v>173</v>
      </c>
      <c r="C320" s="90">
        <v>23</v>
      </c>
      <c r="D320" s="121">
        <v>258.81959999999998</v>
      </c>
      <c r="E320" s="91">
        <v>292.60000000000002</v>
      </c>
      <c r="F320" s="4"/>
    </row>
    <row r="321" spans="2:6" x14ac:dyDescent="0.2">
      <c r="B321" s="128" t="s">
        <v>185</v>
      </c>
      <c r="C321" s="90">
        <v>38</v>
      </c>
      <c r="D321" s="121">
        <v>3.9</v>
      </c>
      <c r="E321" s="91">
        <v>4.9800000000000004</v>
      </c>
      <c r="F321" s="4"/>
    </row>
    <row r="322" spans="2:6" x14ac:dyDescent="0.2">
      <c r="B322" s="128" t="s">
        <v>193</v>
      </c>
      <c r="C322" s="90">
        <v>41</v>
      </c>
      <c r="D322" s="121">
        <v>17.571999999999999</v>
      </c>
      <c r="E322" s="91">
        <v>33.25</v>
      </c>
      <c r="F322" s="4"/>
    </row>
    <row r="323" spans="2:6" x14ac:dyDescent="0.2">
      <c r="B323" s="128" t="s">
        <v>133</v>
      </c>
      <c r="C323" s="90">
        <v>38</v>
      </c>
      <c r="D323" s="121">
        <v>1.0531999999999999</v>
      </c>
      <c r="E323" s="91">
        <v>1.1100000000000001</v>
      </c>
      <c r="F323" s="4"/>
    </row>
    <row r="324" spans="2:6" x14ac:dyDescent="0.2">
      <c r="B324" s="128" t="s">
        <v>195</v>
      </c>
      <c r="C324" s="90">
        <v>22</v>
      </c>
      <c r="D324" s="121">
        <v>21.297699999999999</v>
      </c>
      <c r="E324" s="91">
        <v>47.4</v>
      </c>
      <c r="F324" s="4"/>
    </row>
    <row r="325" spans="2:6" x14ac:dyDescent="0.2">
      <c r="B325" s="128" t="s">
        <v>116</v>
      </c>
      <c r="C325" s="90">
        <v>48</v>
      </c>
      <c r="D325" s="121">
        <v>2.3664999999999998</v>
      </c>
      <c r="E325" s="91">
        <v>2.73</v>
      </c>
      <c r="F325" s="4"/>
    </row>
    <row r="326" spans="2:6" x14ac:dyDescent="0.2">
      <c r="B326" s="128" t="s">
        <v>160</v>
      </c>
      <c r="C326" s="90">
        <v>25</v>
      </c>
      <c r="D326" s="121">
        <v>1.716</v>
      </c>
      <c r="E326" s="91">
        <v>1.73</v>
      </c>
      <c r="F326" s="4"/>
    </row>
    <row r="327" spans="2:6" x14ac:dyDescent="0.2">
      <c r="B327" s="128" t="s">
        <v>162</v>
      </c>
      <c r="C327" s="90">
        <v>31</v>
      </c>
      <c r="D327" s="121">
        <v>1.8219000000000001</v>
      </c>
      <c r="E327" s="91">
        <v>1.57</v>
      </c>
      <c r="F327" s="4"/>
    </row>
    <row r="328" spans="2:6" x14ac:dyDescent="0.2">
      <c r="B328" s="128" t="s">
        <v>336</v>
      </c>
      <c r="C328" s="90">
        <v>39</v>
      </c>
      <c r="D328" s="121">
        <v>13.7333</v>
      </c>
      <c r="E328" s="91">
        <v>14.5</v>
      </c>
      <c r="F328" s="4"/>
    </row>
    <row r="329" spans="2:6" x14ac:dyDescent="0.2">
      <c r="B329" s="128" t="s">
        <v>335</v>
      </c>
      <c r="C329" s="90">
        <v>34</v>
      </c>
      <c r="D329" s="121">
        <v>5.7455999999999996</v>
      </c>
      <c r="E329" s="91">
        <v>5.7</v>
      </c>
      <c r="F329" s="4"/>
    </row>
    <row r="330" spans="2:6" x14ac:dyDescent="0.2">
      <c r="B330" s="128" t="s">
        <v>337</v>
      </c>
      <c r="C330" s="90">
        <v>31</v>
      </c>
      <c r="D330" s="121">
        <v>70.345200000000006</v>
      </c>
      <c r="E330" s="91">
        <v>106.5</v>
      </c>
      <c r="F330" s="4"/>
    </row>
    <row r="331" spans="2:6" x14ac:dyDescent="0.2">
      <c r="B331" s="128" t="s">
        <v>339</v>
      </c>
      <c r="C331" s="90">
        <v>487</v>
      </c>
      <c r="D331" s="121">
        <v>106.3954</v>
      </c>
      <c r="E331" s="91">
        <v>107.55</v>
      </c>
      <c r="F331" s="4"/>
    </row>
    <row r="332" spans="2:6" x14ac:dyDescent="0.2">
      <c r="B332" s="128" t="s">
        <v>141</v>
      </c>
      <c r="C332" s="90">
        <v>35</v>
      </c>
      <c r="D332" s="121">
        <v>3.6013999999999999</v>
      </c>
      <c r="E332" s="91">
        <v>2.75</v>
      </c>
      <c r="F332" s="4"/>
    </row>
    <row r="333" spans="2:6" x14ac:dyDescent="0.2">
      <c r="B333" s="128" t="s">
        <v>164</v>
      </c>
      <c r="C333" s="90">
        <v>23</v>
      </c>
      <c r="D333" s="121">
        <v>6.85</v>
      </c>
      <c r="E333" s="91">
        <v>7.1</v>
      </c>
      <c r="F333" s="4"/>
    </row>
    <row r="334" spans="2:6" x14ac:dyDescent="0.2">
      <c r="B334" s="128" t="s">
        <v>342</v>
      </c>
      <c r="C334" s="90">
        <v>39</v>
      </c>
      <c r="D334" s="121">
        <v>67.058999999999997</v>
      </c>
      <c r="E334" s="91">
        <v>77.2</v>
      </c>
      <c r="F334" s="4"/>
    </row>
    <row r="335" spans="2:6" x14ac:dyDescent="0.2">
      <c r="B335" s="128" t="s">
        <v>14</v>
      </c>
      <c r="C335" s="90">
        <v>28</v>
      </c>
      <c r="D335" s="121">
        <v>1.3743000000000001</v>
      </c>
      <c r="E335" s="91">
        <v>1.32</v>
      </c>
      <c r="F335" s="4"/>
    </row>
    <row r="336" spans="2:6" x14ac:dyDescent="0.2">
      <c r="B336" s="128" t="s">
        <v>119</v>
      </c>
      <c r="C336" s="90">
        <v>25</v>
      </c>
      <c r="D336" s="121">
        <v>14.292</v>
      </c>
      <c r="E336" s="91">
        <v>10.1</v>
      </c>
      <c r="F336" s="4"/>
    </row>
    <row r="337" spans="2:11" x14ac:dyDescent="0.2">
      <c r="B337" s="128" t="s">
        <v>176</v>
      </c>
      <c r="C337" s="90">
        <v>43</v>
      </c>
      <c r="D337" s="121">
        <v>2.7511999999999999</v>
      </c>
      <c r="E337" s="91">
        <v>3.3</v>
      </c>
      <c r="F337" s="4"/>
    </row>
    <row r="338" spans="2:11" x14ac:dyDescent="0.2">
      <c r="B338" s="128" t="s">
        <v>183</v>
      </c>
      <c r="C338" s="90">
        <v>35</v>
      </c>
      <c r="D338" s="121">
        <v>10.698600000000001</v>
      </c>
      <c r="E338" s="91">
        <v>12.45</v>
      </c>
      <c r="F338" s="4"/>
    </row>
    <row r="339" spans="2:11" x14ac:dyDescent="0.2">
      <c r="B339" s="128" t="s">
        <v>111</v>
      </c>
      <c r="C339" s="90">
        <v>44</v>
      </c>
      <c r="D339" s="121">
        <v>3.2932000000000001</v>
      </c>
      <c r="E339" s="91">
        <v>3.85</v>
      </c>
      <c r="F339" s="4"/>
    </row>
    <row r="340" spans="2:11" x14ac:dyDescent="0.2">
      <c r="B340" s="128" t="s">
        <v>191</v>
      </c>
      <c r="C340" s="90">
        <v>32</v>
      </c>
      <c r="D340" s="121">
        <v>18.084399999999999</v>
      </c>
      <c r="E340" s="91">
        <v>21.65</v>
      </c>
      <c r="F340" s="4"/>
    </row>
    <row r="341" spans="2:11" x14ac:dyDescent="0.2">
      <c r="B341" s="128" t="s">
        <v>197</v>
      </c>
      <c r="C341" s="90">
        <v>22</v>
      </c>
      <c r="D341" s="121">
        <v>85.809098000000006</v>
      </c>
      <c r="E341" s="91">
        <v>535.70000000000005</v>
      </c>
      <c r="F341" s="4"/>
    </row>
    <row r="342" spans="2:11" x14ac:dyDescent="0.2">
      <c r="B342" s="128" t="s">
        <v>338</v>
      </c>
      <c r="C342" s="90">
        <v>27</v>
      </c>
      <c r="D342" s="121">
        <v>15.946300000000001</v>
      </c>
      <c r="E342" s="91">
        <v>9.9</v>
      </c>
      <c r="F342" s="4"/>
    </row>
    <row r="343" spans="2:11" x14ac:dyDescent="0.2">
      <c r="B343" s="55"/>
      <c r="C343" s="56"/>
      <c r="D343" s="56"/>
      <c r="E343" s="56"/>
      <c r="F343" s="4"/>
      <c r="K343" s="43"/>
    </row>
    <row r="344" spans="2:11" x14ac:dyDescent="0.2">
      <c r="B344" s="59" t="s">
        <v>345</v>
      </c>
      <c r="C344" s="58"/>
      <c r="D344" s="58"/>
      <c r="E344" s="58"/>
      <c r="F344" s="4"/>
      <c r="I344" s="43"/>
    </row>
    <row r="345" spans="2:11" x14ac:dyDescent="0.2">
      <c r="B345" s="74"/>
      <c r="C345" s="75"/>
      <c r="D345" s="75"/>
      <c r="E345" s="74"/>
      <c r="F345" s="4"/>
    </row>
    <row r="346" spans="2:11" x14ac:dyDescent="0.2">
      <c r="B346" s="74" t="s">
        <v>346</v>
      </c>
      <c r="C346" s="75"/>
      <c r="D346" s="75"/>
      <c r="E346" s="74"/>
      <c r="F346" s="4"/>
    </row>
    <row r="347" spans="2:11" x14ac:dyDescent="0.2">
      <c r="B347" s="74"/>
      <c r="C347" s="75"/>
      <c r="D347" s="75"/>
      <c r="E347" s="74"/>
      <c r="F347" s="4"/>
    </row>
    <row r="348" spans="2:11" x14ac:dyDescent="0.2">
      <c r="B348" s="134" t="s">
        <v>73</v>
      </c>
      <c r="C348" s="134" t="s">
        <v>92</v>
      </c>
      <c r="D348" s="134" t="s">
        <v>106</v>
      </c>
      <c r="E348" s="74"/>
      <c r="F348" s="4"/>
    </row>
    <row r="349" spans="2:11" x14ac:dyDescent="0.2">
      <c r="B349" s="135"/>
      <c r="C349" s="135"/>
      <c r="D349" s="135"/>
      <c r="E349" s="74"/>
      <c r="F349" s="4"/>
    </row>
    <row r="350" spans="2:11" x14ac:dyDescent="0.2">
      <c r="B350" s="92">
        <v>1382</v>
      </c>
      <c r="C350" s="94">
        <v>267.76</v>
      </c>
      <c r="D350" s="67">
        <v>162.63999999999999</v>
      </c>
      <c r="E350" s="100"/>
      <c r="F350" s="4"/>
    </row>
    <row r="351" spans="2:11" x14ac:dyDescent="0.2">
      <c r="B351" s="76"/>
      <c r="C351" s="76"/>
      <c r="D351" s="76"/>
      <c r="E351" s="69"/>
      <c r="F351" s="4"/>
    </row>
    <row r="352" spans="2:11" x14ac:dyDescent="0.2">
      <c r="B352" s="70" t="s">
        <v>347</v>
      </c>
      <c r="C352" s="76"/>
      <c r="D352" s="76"/>
      <c r="E352" s="69"/>
      <c r="F352" s="4"/>
    </row>
    <row r="353" spans="2:8" x14ac:dyDescent="0.2">
      <c r="B353" s="76"/>
      <c r="C353" s="76"/>
      <c r="D353" s="76"/>
      <c r="E353" s="69"/>
      <c r="F353" s="4"/>
    </row>
    <row r="354" spans="2:8" x14ac:dyDescent="0.2">
      <c r="B354" s="56" t="s">
        <v>59</v>
      </c>
      <c r="C354" s="56" t="s">
        <v>76</v>
      </c>
      <c r="D354" s="56" t="s">
        <v>77</v>
      </c>
      <c r="E354" s="56" t="s">
        <v>78</v>
      </c>
      <c r="F354" s="56" t="s">
        <v>79</v>
      </c>
    </row>
    <row r="355" spans="2:8" x14ac:dyDescent="0.2">
      <c r="B355" s="137" t="s">
        <v>36</v>
      </c>
      <c r="C355" s="137"/>
      <c r="D355" s="137"/>
      <c r="E355" s="137"/>
      <c r="F355" s="137"/>
    </row>
    <row r="356" spans="2:8" x14ac:dyDescent="0.2">
      <c r="B356" s="77" t="s">
        <v>80</v>
      </c>
      <c r="C356" s="76"/>
      <c r="D356" s="76"/>
      <c r="E356" s="69"/>
      <c r="F356" s="4"/>
    </row>
    <row r="357" spans="2:8" x14ac:dyDescent="0.2">
      <c r="B357" s="76"/>
      <c r="C357" s="76"/>
      <c r="D357" s="76"/>
      <c r="E357" s="69"/>
      <c r="F357" s="4"/>
    </row>
    <row r="358" spans="2:8" x14ac:dyDescent="0.2">
      <c r="B358" s="74" t="s">
        <v>348</v>
      </c>
      <c r="C358" s="75"/>
      <c r="D358" s="75"/>
      <c r="E358" s="69"/>
      <c r="F358" s="4"/>
    </row>
    <row r="359" spans="2:8" x14ac:dyDescent="0.2">
      <c r="B359" s="74"/>
      <c r="C359" s="75"/>
      <c r="D359" s="75"/>
      <c r="E359" s="69"/>
      <c r="F359" s="4"/>
    </row>
    <row r="360" spans="2:8" x14ac:dyDescent="0.2">
      <c r="B360" s="134" t="s">
        <v>73</v>
      </c>
      <c r="C360" s="134" t="s">
        <v>74</v>
      </c>
      <c r="D360" s="134" t="s">
        <v>75</v>
      </c>
      <c r="E360" s="69"/>
      <c r="F360" s="4"/>
    </row>
    <row r="361" spans="2:8" x14ac:dyDescent="0.2">
      <c r="B361" s="135"/>
      <c r="C361" s="135"/>
      <c r="D361" s="135"/>
      <c r="E361" s="69"/>
      <c r="F361" s="4"/>
    </row>
    <row r="362" spans="2:8" x14ac:dyDescent="0.2">
      <c r="B362" s="136" t="s">
        <v>36</v>
      </c>
      <c r="C362" s="136"/>
      <c r="D362" s="136"/>
      <c r="E362" s="69"/>
      <c r="F362" s="4"/>
    </row>
    <row r="363" spans="2:8" x14ac:dyDescent="0.2">
      <c r="B363" s="76"/>
      <c r="C363" s="76"/>
      <c r="D363" s="76"/>
      <c r="E363" s="69"/>
      <c r="F363" s="4"/>
    </row>
    <row r="364" spans="2:8" x14ac:dyDescent="0.2">
      <c r="B364" s="78" t="s">
        <v>349</v>
      </c>
      <c r="C364" s="76"/>
      <c r="D364" s="76"/>
      <c r="E364" s="69"/>
      <c r="F364" s="4"/>
    </row>
    <row r="365" spans="2:8" x14ac:dyDescent="0.2">
      <c r="B365" s="49"/>
    </row>
    <row r="366" spans="2:8" x14ac:dyDescent="0.2">
      <c r="B366" s="142"/>
      <c r="C366" s="69"/>
      <c r="D366" s="69"/>
      <c r="E366" s="69"/>
    </row>
    <row r="367" spans="2:8" x14ac:dyDescent="0.2">
      <c r="B367" s="142" t="s">
        <v>350</v>
      </c>
      <c r="C367" s="69"/>
      <c r="D367" s="69"/>
      <c r="E367" s="69"/>
    </row>
    <row r="368" spans="2:8" s="130" customFormat="1" x14ac:dyDescent="0.2">
      <c r="B368" s="68" t="s">
        <v>354</v>
      </c>
      <c r="C368" s="69"/>
      <c r="D368" s="69"/>
      <c r="E368" s="69"/>
      <c r="F368" s="131"/>
      <c r="G368" s="131"/>
      <c r="H368" s="132"/>
    </row>
    <row r="369" spans="2:5" x14ac:dyDescent="0.2">
      <c r="B369" s="142" t="s">
        <v>351</v>
      </c>
      <c r="C369" s="69"/>
      <c r="D369" s="69"/>
      <c r="E369" s="69"/>
    </row>
    <row r="370" spans="2:5" x14ac:dyDescent="0.2">
      <c r="B370" s="69"/>
      <c r="C370" s="69"/>
      <c r="D370" s="69"/>
      <c r="E370" s="69"/>
    </row>
    <row r="371" spans="2:5" x14ac:dyDescent="0.2">
      <c r="B371" s="69"/>
      <c r="C371" s="69"/>
      <c r="D371" s="69"/>
      <c r="E371" s="69"/>
    </row>
    <row r="372" spans="2:5" x14ac:dyDescent="0.2">
      <c r="B372" s="45" t="s">
        <v>83</v>
      </c>
      <c r="C372" s="69"/>
      <c r="D372" s="69"/>
      <c r="E372" s="69"/>
    </row>
    <row r="376" spans="2:5" ht="15" x14ac:dyDescent="0.25">
      <c r="B376"/>
    </row>
    <row r="381" spans="2:5" x14ac:dyDescent="0.2">
      <c r="D381" s="1">
        <v>1</v>
      </c>
    </row>
    <row r="389" spans="2:2" x14ac:dyDescent="0.2">
      <c r="B389" s="44" t="s">
        <v>84</v>
      </c>
    </row>
    <row r="390" spans="2:2" x14ac:dyDescent="0.2">
      <c r="B390" s="45" t="s">
        <v>85</v>
      </c>
    </row>
  </sheetData>
  <sortState xmlns:xlrd2="http://schemas.microsoft.com/office/spreadsheetml/2017/richdata2" ref="B164:G166">
    <sortCondition descending="1" ref="F164:F166"/>
  </sortState>
  <mergeCells count="22">
    <mergeCell ref="B1:C1"/>
    <mergeCell ref="B240:B241"/>
    <mergeCell ref="C240:C241"/>
    <mergeCell ref="D240:D241"/>
    <mergeCell ref="E240:E241"/>
    <mergeCell ref="F240:F241"/>
    <mergeCell ref="B253:B254"/>
    <mergeCell ref="C253:C254"/>
    <mergeCell ref="D253:D254"/>
    <mergeCell ref="E253:E254"/>
    <mergeCell ref="F253:F254"/>
    <mergeCell ref="B362:D362"/>
    <mergeCell ref="B355:F355"/>
    <mergeCell ref="B360:B361"/>
    <mergeCell ref="C360:C361"/>
    <mergeCell ref="D360:D361"/>
    <mergeCell ref="D300:D301"/>
    <mergeCell ref="B300:B301"/>
    <mergeCell ref="C300:C301"/>
    <mergeCell ref="B348:B349"/>
    <mergeCell ref="C348:C349"/>
    <mergeCell ref="D348:D349"/>
  </mergeCells>
  <conditionalFormatting sqref="G1:G3 G5:G58 G60:G71 G74:G134 G136:G137 G141:G172 G174:G197 G199:G259 G296:G299 E300:E302 G303:G65621">
    <cfRule type="cellIs" dxfId="0" priority="6" stopIfTrue="1" operator="between">
      <formula>0.009</formula>
      <formula>-0.009</formula>
    </cfRule>
  </conditionalFormatting>
  <pageMargins left="0.7" right="0.7" top="0.75" bottom="0.75" header="0.3" footer="0.3"/>
  <pageSetup paperSize="9" scale="35" orientation="portrait" r:id="rId1"/>
  <headerFooter>
    <oddFooter>&amp;C&amp;1#&amp;"Calibri"&amp;10&amp;K000000RESTRICTED</oddFooter>
    <evenFooter>&amp;LPUBLIC</evenFooter>
    <firstFooter>&amp;LPUBLIC</firstFooter>
  </headerFooter>
  <rowBreaks count="2" manualBreakCount="2">
    <brk id="203" min="1" max="7" man="1"/>
    <brk id="303" min="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PRISMHLS</vt:lpstr>
      <vt:lpstr>PRISMHLS!Print_Area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PUBLIC</cp:keywords>
  <dc:description>PUBLIC</dc:description>
  <cp:lastModifiedBy/>
  <dcterms:created xsi:type="dcterms:W3CDTF">2006-09-16T00:00:00Z</dcterms:created>
  <dcterms:modified xsi:type="dcterms:W3CDTF">2026-10-08T14:48:37Z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Internal</vt:lpwstr>
  </property>
  <property fmtid="{D5CDD505-2E9C-101B-9397-08002B2CF9AE}" pid="3" name="Footers">
    <vt:lpwstr>Footers</vt:lpwstr>
  </property>
  <property fmtid="{D5CDD505-2E9C-101B-9397-08002B2CF9AE}" pid="4" name="MSIP_Label_f851b4f6-a95e-46a7-8457-84c26f440032_Enabled">
    <vt:lpwstr>true</vt:lpwstr>
  </property>
  <property fmtid="{D5CDD505-2E9C-101B-9397-08002B2CF9AE}" pid="5" name="MSIP_Label_f851b4f6-a95e-46a7-8457-84c26f440032_SetDate">
    <vt:lpwstr>2025-12-04T08:50:42Z</vt:lpwstr>
  </property>
  <property fmtid="{D5CDD505-2E9C-101B-9397-08002B2CF9AE}" pid="6" name="MSIP_Label_f851b4f6-a95e-46a7-8457-84c26f440032_Method">
    <vt:lpwstr>Privileged</vt:lpwstr>
  </property>
  <property fmtid="{D5CDD505-2E9C-101B-9397-08002B2CF9AE}" pid="7" name="MSIP_Label_f851b4f6-a95e-46a7-8457-84c26f440032_Name">
    <vt:lpwstr>CLARESTRI</vt:lpwstr>
  </property>
  <property fmtid="{D5CDD505-2E9C-101B-9397-08002B2CF9AE}" pid="8" name="MSIP_Label_f851b4f6-a95e-46a7-8457-84c26f440032_SiteId">
    <vt:lpwstr>e0fd434d-ba64-497b-90d2-859c472e1a92</vt:lpwstr>
  </property>
  <property fmtid="{D5CDD505-2E9C-101B-9397-08002B2CF9AE}" pid="9" name="MSIP_Label_f851b4f6-a95e-46a7-8457-84c26f440032_ActionId">
    <vt:lpwstr>49350c0e-e69c-418e-b18a-2209837d064f</vt:lpwstr>
  </property>
  <property fmtid="{D5CDD505-2E9C-101B-9397-08002B2CF9AE}" pid="10" name="MSIP_Label_f851b4f6-a95e-46a7-8457-84c26f440032_ContentBits">
    <vt:lpwstr>2</vt:lpwstr>
  </property>
  <property fmtid="{D5CDD505-2E9C-101B-9397-08002B2CF9AE}" pid="11" name="Classification">
    <vt:lpwstr>RESTRICTED</vt:lpwstr>
  </property>
  <property fmtid="{D5CDD505-2E9C-101B-9397-08002B2CF9AE}" pid="12" name="MSIP_Label_defa4170-0d19-0005-0004-bc88714345d2_Enabled">
    <vt:lpwstr>true</vt:lpwstr>
  </property>
  <property fmtid="{D5CDD505-2E9C-101B-9397-08002B2CF9AE}" pid="13" name="MSIP_Label_defa4170-0d19-0005-0004-bc88714345d2_SetDate">
    <vt:lpwstr>2026-10-08T13:41:02Z</vt:lpwstr>
  </property>
  <property fmtid="{D5CDD505-2E9C-101B-9397-08002B2CF9AE}" pid="14" name="MSIP_Label_defa4170-0d19-0005-0004-bc88714345d2_Method">
    <vt:lpwstr>Standard</vt:lpwstr>
  </property>
  <property fmtid="{D5CDD505-2E9C-101B-9397-08002B2CF9AE}" pid="15" name="MSIP_Label_defa4170-0d19-0005-0004-bc88714345d2_Name">
    <vt:lpwstr>defa4170-0d19-0005-0004-bc88714345d2</vt:lpwstr>
  </property>
  <property fmtid="{D5CDD505-2E9C-101B-9397-08002B2CF9AE}" pid="16" name="MSIP_Label_defa4170-0d19-0005-0004-bc88714345d2_SiteId">
    <vt:lpwstr>c0116485-0978-4b0a-9f1f-fae6c3d6539a</vt:lpwstr>
  </property>
  <property fmtid="{D5CDD505-2E9C-101B-9397-08002B2CF9AE}" pid="17" name="MSIP_Label_defa4170-0d19-0005-0004-bc88714345d2_ActionId">
    <vt:lpwstr>8aa4badd-7f85-4bb9-b2f7-f296ddbec1cb</vt:lpwstr>
  </property>
  <property fmtid="{D5CDD505-2E9C-101B-9397-08002B2CF9AE}" pid="18" name="MSIP_Label_defa4170-0d19-0005-0004-bc88714345d2_ContentBits">
    <vt:lpwstr>0</vt:lpwstr>
  </property>
  <property fmtid="{D5CDD505-2E9C-101B-9397-08002B2CF9AE}" pid="19" name="MSIP_Label_defa4170-0d19-0005-0004-bc88714345d2_Tag">
    <vt:lpwstr>10, 3, 0, 1</vt:lpwstr>
  </property>
</Properties>
</file>