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FB7E23E1-2CFE-4F31-9F93-DC6B1D303B5D}" xr6:coauthVersionLast="47" xr6:coauthVersionMax="47" xr10:uidLastSave="{00000000-0000-0000-0000-000000000000}"/>
  <bookViews>
    <workbookView xWindow="-108" yWindow="-108" windowWidth="23256" windowHeight="13896" xr2:uid="{7291B499-DD8C-4F12-BA28-9EE7F24AB421}"/>
  </bookViews>
  <sheets>
    <sheet name="Index" sheetId="2" r:id="rId1"/>
    <sheet name="NIFTYJBLK" sheetId="4" r:id="rId2"/>
    <sheet name="JBLARGE" sheetId="5" r:id="rId3"/>
    <sheet name="JBINCARB" sheetId="6" r:id="rId4"/>
    <sheet name="JBBAF" sheetId="7" r:id="rId5"/>
    <sheet name="JBOF" sheetId="22" r:id="rId6"/>
    <sheet name="JBMMF" sheetId="27" r:id="rId7"/>
    <sheet name="JBLF" sheetId="23" r:id="rId8"/>
    <sheet name="JBN8-13" sheetId="24" r:id="rId9"/>
    <sheet name="JBLOW" sheetId="25" r:id="rId10"/>
    <sheet name="JBSHORT" sheetId="26" r:id="rId11"/>
    <sheet name="JBN50" sheetId="14" r:id="rId12"/>
    <sheet name="JBNNX50" sheetId="15" r:id="rId13"/>
    <sheet name="JBNM150" sheetId="16" r:id="rId14"/>
    <sheet name="JBNS250" sheetId="17" r:id="rId15"/>
    <sheet name="JBFLEXI" sheetId="18" r:id="rId16"/>
    <sheet name="JBARB" sheetId="19" r:id="rId17"/>
    <sheet name="JBSECRO" sheetId="20" r:id="rId18"/>
  </sheets>
  <definedNames>
    <definedName name="_xlnm._FilterDatabase" localSheetId="16" hidden="1">JBARB!$A$306:$I$446</definedName>
    <definedName name="_xlnm.Print_Area" localSheetId="16">JBARB!$B$1:$I$537</definedName>
    <definedName name="_xlnm.Print_Area" localSheetId="4">JBBAF!$B$1:$I$214</definedName>
    <definedName name="_xlnm.Print_Area" localSheetId="15">JBFLEXI!$B$1:$I$254</definedName>
    <definedName name="_xlnm.Print_Area" localSheetId="3">JBINCARB!$B$1:$I$89</definedName>
    <definedName name="_xlnm.Print_Area" localSheetId="2">JBLARGE!$B$1:$I$215</definedName>
    <definedName name="_xlnm.Print_Area" localSheetId="7">JBLF!$B$1:$I$157</definedName>
    <definedName name="_xlnm.Print_Area" localSheetId="9">JBLOW!$B$1:$I$120</definedName>
    <definedName name="_xlnm.Print_Area" localSheetId="6">JBMMF!$B$1:$I$122</definedName>
    <definedName name="_xlnm.Print_Area" localSheetId="11">'JBN50'!$B$1:$I$119</definedName>
    <definedName name="_xlnm.Print_Area" localSheetId="8">'JBN8-13'!$B$1:$I$71</definedName>
    <definedName name="_xlnm.Print_Area" localSheetId="13">JBNM150!$B$1:$I$223</definedName>
    <definedName name="_xlnm.Print_Area" localSheetId="12">JBNNX50!$B$1:$I$116</definedName>
    <definedName name="_xlnm.Print_Area" localSheetId="14">JBNS250!$B$1:$I$323</definedName>
    <definedName name="_xlnm.Print_Area" localSheetId="5">JBOF!$B$1:$I$97</definedName>
    <definedName name="_xlnm.Print_Area" localSheetId="17">JBSECRO!$B$1:$I$431</definedName>
    <definedName name="_xlnm.Print_Area" localSheetId="10">JBSHORT!$B$1:$I$105</definedName>
    <definedName name="_xlnm.Print_Area" localSheetId="1">NIFTYJBLK!$B$1:$I$120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3" i="18" l="1"/>
  <c r="F308" i="20" l="1"/>
  <c r="G267" i="17"/>
  <c r="F267" i="17"/>
  <c r="G166" i="16"/>
  <c r="F166" i="16"/>
  <c r="G49" i="27"/>
  <c r="F49" i="27"/>
  <c r="G46" i="27"/>
  <c r="F46" i="27"/>
  <c r="G42" i="27"/>
  <c r="F42" i="27"/>
  <c r="G36" i="27"/>
  <c r="F36" i="27"/>
  <c r="F43" i="27" s="1"/>
  <c r="G24" i="27"/>
  <c r="F24" i="27"/>
  <c r="G53" i="27" l="1"/>
  <c r="F53" i="27"/>
  <c r="G43" i="27"/>
  <c r="G34" i="26"/>
  <c r="F34" i="26"/>
  <c r="G31" i="26"/>
  <c r="F31" i="26"/>
  <c r="G26" i="26"/>
  <c r="F26" i="26"/>
  <c r="G23" i="26"/>
  <c r="F23" i="26"/>
  <c r="G20" i="26"/>
  <c r="G27" i="26" s="1"/>
  <c r="F20" i="26"/>
  <c r="F27" i="26" s="1"/>
  <c r="G9" i="26"/>
  <c r="F9" i="26"/>
  <c r="G45" i="25"/>
  <c r="F45" i="25"/>
  <c r="G42" i="25"/>
  <c r="F42" i="25"/>
  <c r="G34" i="25"/>
  <c r="F34" i="25"/>
  <c r="G30" i="25"/>
  <c r="G35" i="25" s="1"/>
  <c r="F30" i="25"/>
  <c r="F35" i="25" s="1"/>
  <c r="G14" i="25"/>
  <c r="G17" i="25" s="1"/>
  <c r="F14" i="25"/>
  <c r="F49" i="25" s="1"/>
  <c r="G9" i="24"/>
  <c r="G13" i="24" s="1"/>
  <c r="F9" i="24"/>
  <c r="F13" i="24" s="1"/>
  <c r="G72" i="23"/>
  <c r="F72" i="23"/>
  <c r="G68" i="23"/>
  <c r="F68" i="23"/>
  <c r="G58" i="23"/>
  <c r="F58" i="23"/>
  <c r="G29" i="23"/>
  <c r="F29" i="23"/>
  <c r="G8" i="23"/>
  <c r="F8" i="23"/>
  <c r="G9" i="22"/>
  <c r="G29" i="22" s="1"/>
  <c r="F9" i="22"/>
  <c r="F29" i="22" s="1"/>
  <c r="G69" i="23" l="1"/>
  <c r="F85" i="23"/>
  <c r="G85" i="23"/>
  <c r="F69" i="23"/>
  <c r="F38" i="26"/>
  <c r="G38" i="26"/>
  <c r="F11" i="23"/>
  <c r="G11" i="23"/>
  <c r="G10" i="22"/>
  <c r="F12" i="26"/>
  <c r="G12" i="26"/>
  <c r="G49" i="25"/>
  <c r="F17" i="25"/>
  <c r="F10" i="22"/>
  <c r="G264" i="17" l="1"/>
  <c r="F264" i="17"/>
  <c r="G263" i="17"/>
  <c r="F263" i="17"/>
  <c r="G163" i="16"/>
  <c r="F163" i="16"/>
  <c r="G162" i="16"/>
  <c r="F162" i="16"/>
  <c r="G303" i="20"/>
  <c r="F303" i="20"/>
  <c r="G302" i="20"/>
  <c r="F302" i="20"/>
  <c r="G315" i="20" l="1"/>
  <c r="F315" i="20"/>
  <c r="G307" i="20"/>
  <c r="G308" i="20" s="1"/>
  <c r="G295" i="20"/>
  <c r="F295" i="20"/>
  <c r="G284" i="19"/>
  <c r="F284" i="19"/>
  <c r="G134" i="19"/>
  <c r="F134" i="19"/>
  <c r="G129" i="19"/>
  <c r="F129" i="19"/>
  <c r="G122" i="19"/>
  <c r="F122" i="19"/>
  <c r="G150" i="18"/>
  <c r="F150" i="18"/>
  <c r="G142" i="18"/>
  <c r="G136" i="18"/>
  <c r="F136" i="18"/>
  <c r="F139" i="18" s="1"/>
  <c r="G256" i="17"/>
  <c r="F256" i="17"/>
  <c r="G156" i="16"/>
  <c r="F156" i="16"/>
  <c r="G57" i="15"/>
  <c r="G63" i="15" s="1"/>
  <c r="F57" i="15"/>
  <c r="F63" i="15" s="1"/>
  <c r="G57" i="14"/>
  <c r="G63" i="14" s="1"/>
  <c r="F57" i="14"/>
  <c r="F63" i="14" s="1"/>
  <c r="G85" i="7"/>
  <c r="F85" i="7"/>
  <c r="G77" i="7"/>
  <c r="G73" i="7"/>
  <c r="F73" i="7"/>
  <c r="G69" i="7"/>
  <c r="F69" i="7"/>
  <c r="G66" i="7"/>
  <c r="F66" i="7"/>
  <c r="G59" i="7"/>
  <c r="G62" i="7" s="1"/>
  <c r="F59" i="7"/>
  <c r="F62" i="7" s="1"/>
  <c r="G53" i="7"/>
  <c r="F53" i="7"/>
  <c r="G8" i="6"/>
  <c r="G12" i="6" s="1"/>
  <c r="F8" i="6"/>
  <c r="F12" i="6" s="1"/>
  <c r="G99" i="5"/>
  <c r="F99" i="5"/>
  <c r="G91" i="5"/>
  <c r="G85" i="5"/>
  <c r="F85" i="5"/>
  <c r="F92" i="5" s="1"/>
  <c r="G57" i="4"/>
  <c r="G63" i="4" s="1"/>
  <c r="F57" i="4"/>
  <c r="F60" i="4" s="1"/>
  <c r="F125" i="19" l="1"/>
  <c r="F138" i="19"/>
  <c r="G125" i="19"/>
  <c r="G138" i="19"/>
  <c r="G70" i="7"/>
  <c r="F78" i="7"/>
  <c r="G143" i="18"/>
  <c r="G92" i="5"/>
  <c r="G130" i="19"/>
  <c r="F130" i="19"/>
  <c r="G139" i="18"/>
  <c r="F60" i="15"/>
  <c r="G60" i="15"/>
  <c r="F60" i="14"/>
  <c r="G60" i="14"/>
  <c r="F70" i="7"/>
  <c r="G78" i="7"/>
  <c r="F56" i="7"/>
  <c r="G56" i="7"/>
  <c r="G88" i="5"/>
  <c r="F88" i="5"/>
  <c r="G60" i="4"/>
  <c r="F63" i="4"/>
</calcChain>
</file>

<file path=xl/sharedStrings.xml><?xml version="1.0" encoding="utf-8"?>
<sst xmlns="http://schemas.openxmlformats.org/spreadsheetml/2006/main" count="5865" uniqueCount="1696">
  <si>
    <t>Quantity</t>
  </si>
  <si>
    <t>Sr No.</t>
  </si>
  <si>
    <t>Short Name</t>
  </si>
  <si>
    <t>Scheme Name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</si>
  <si>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</si>
  <si>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</si>
  <si>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</si>
  <si>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</si>
  <si>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</si>
  <si>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Monthly Portfolio Statement as on October 31, 2026</t>
  </si>
  <si>
    <t>JioBlackRock Nifty 50 ETF</t>
  </si>
  <si>
    <t>JioBlackRock Large Cap Fund</t>
  </si>
  <si>
    <t>JioBlackRock Income Plus Arbitrage Omni FOF</t>
  </si>
  <si>
    <t>JioBlackRock Balanced Advantage Fund</t>
  </si>
  <si>
    <t>JioBlackRock Money Market Fund</t>
  </si>
  <si>
    <t>JioBlackRock Overnight Fund</t>
  </si>
  <si>
    <t>JioBlackRock Liquid Fund</t>
  </si>
  <si>
    <t>JioBlackRock Nifty 8-13 yr G-Sec Index Fund</t>
  </si>
  <si>
    <t>JioBlackRock Ultra Short to Short Term Fund</t>
  </si>
  <si>
    <t>JioBlackRock Short Term Fund</t>
  </si>
  <si>
    <t>JioBlackRock Nifty 50 Index Fund</t>
  </si>
  <si>
    <t>JioBlackRock Nifty Next 50 Index Fund</t>
  </si>
  <si>
    <t>JioBlackRock Nifty Midcap 150 Index Fund</t>
  </si>
  <si>
    <t>JioBlackRock Nifty Smallcap 250 Index Fund</t>
  </si>
  <si>
    <t>JioBlackRock Flexi Cap Fund</t>
  </si>
  <si>
    <t>JioBlackRock Arbitrage Fund</t>
  </si>
  <si>
    <t>JioBlackRock Sector Rotation Fund</t>
  </si>
  <si>
    <t>Equity &amp; Equity related</t>
  </si>
  <si>
    <t>(a) Listed / awaiting listing on Stock Exchanges</t>
  </si>
  <si>
    <t>Cement &amp; Cement Products</t>
  </si>
  <si>
    <t>Leisure Services</t>
  </si>
  <si>
    <t>ACC Ltd</t>
  </si>
  <si>
    <t>INE012A01025</t>
  </si>
  <si>
    <t>Reliance Industries Ltd</t>
  </si>
  <si>
    <t>INE002A01018</t>
  </si>
  <si>
    <t>Petroleum Products</t>
  </si>
  <si>
    <t>Bharti Airtel Ltd</t>
  </si>
  <si>
    <t>INE397D01024</t>
  </si>
  <si>
    <t>Telecom - Services</t>
  </si>
  <si>
    <t>Wipro Ltd</t>
  </si>
  <si>
    <t>INE075A01022</t>
  </si>
  <si>
    <t>IT - Software</t>
  </si>
  <si>
    <t>Laurus Labs Ltd</t>
  </si>
  <si>
    <t>INE947Q01028</t>
  </si>
  <si>
    <t>Pharmaceuticals &amp; Biotechnology</t>
  </si>
  <si>
    <t>Britannia Industries Ltd</t>
  </si>
  <si>
    <t>INE216A01030</t>
  </si>
  <si>
    <t>Food Products</t>
  </si>
  <si>
    <t>HDFC Asset Management Co Ltd</t>
  </si>
  <si>
    <t>INE127D01025</t>
  </si>
  <si>
    <t>Capital Markets</t>
  </si>
  <si>
    <t>Cummins India Ltd</t>
  </si>
  <si>
    <t>INE298A01020</t>
  </si>
  <si>
    <t>Industrial Products</t>
  </si>
  <si>
    <t>Coal India Ltd</t>
  </si>
  <si>
    <t>INE522F01014</t>
  </si>
  <si>
    <t>Consumable Fuels</t>
  </si>
  <si>
    <t>Oil &amp; Natural Gas Corporation Ltd</t>
  </si>
  <si>
    <t>INE213A01029</t>
  </si>
  <si>
    <t>Oil</t>
  </si>
  <si>
    <t>Lupin Ltd</t>
  </si>
  <si>
    <t>INE326A01037</t>
  </si>
  <si>
    <t>Hindustan Zinc Ltd</t>
  </si>
  <si>
    <t>INE267A01025</t>
  </si>
  <si>
    <t>Non - Ferrous Metals</t>
  </si>
  <si>
    <t>Indian Oil Corporation Ltd</t>
  </si>
  <si>
    <t>INE242A01010</t>
  </si>
  <si>
    <t>HCL Technologies Ltd</t>
  </si>
  <si>
    <t>INE860A01027</t>
  </si>
  <si>
    <t>ICICI Bank Ltd</t>
  </si>
  <si>
    <t>INE090A01021</t>
  </si>
  <si>
    <t>Banks</t>
  </si>
  <si>
    <t>GAIL (India) Ltd</t>
  </si>
  <si>
    <t>INE129A01019</t>
  </si>
  <si>
    <t>Gas</t>
  </si>
  <si>
    <t>Adani Ports and Special Economic Zone Ltd</t>
  </si>
  <si>
    <t>INE742F01042</t>
  </si>
  <si>
    <t>Transport Infrastructure</t>
  </si>
  <si>
    <t>Tata Consultancy Services Ltd</t>
  </si>
  <si>
    <t>INE467B01029</t>
  </si>
  <si>
    <t>Bank of Baroda</t>
  </si>
  <si>
    <t>INE028A01039</t>
  </si>
  <si>
    <t>Sun Pharmaceutical Industries Ltd</t>
  </si>
  <si>
    <t>INE044A01036</t>
  </si>
  <si>
    <t>Tech Mahindra Ltd</t>
  </si>
  <si>
    <t>INE669C01036</t>
  </si>
  <si>
    <t>Canara Bank</t>
  </si>
  <si>
    <t>INE476A01022</t>
  </si>
  <si>
    <t>Dr. Reddy's Laboratories Ltd</t>
  </si>
  <si>
    <t>INE089A01031</t>
  </si>
  <si>
    <t>Ashok Leyland Ltd</t>
  </si>
  <si>
    <t>INE208A01029</t>
  </si>
  <si>
    <t>Agricultural, Commercial &amp; Construction Vehicles</t>
  </si>
  <si>
    <t>Manappuram Finance Ltd</t>
  </si>
  <si>
    <t>INE522D01027</t>
  </si>
  <si>
    <t>Finance</t>
  </si>
  <si>
    <t>Federal Bank Ltd</t>
  </si>
  <si>
    <t>INE171A01029</t>
  </si>
  <si>
    <t>One 97 Communications Ltd</t>
  </si>
  <si>
    <t>INE982J01020</t>
  </si>
  <si>
    <t>Financial Technology (Fintech)</t>
  </si>
  <si>
    <t>SBI Cards and Payment Services Ltd</t>
  </si>
  <si>
    <t>INE018E01016</t>
  </si>
  <si>
    <t>Tata Elxsi Ltd</t>
  </si>
  <si>
    <t>INE670A01012</t>
  </si>
  <si>
    <t>Bandhan Bank Ltd</t>
  </si>
  <si>
    <t>INE545U01014</t>
  </si>
  <si>
    <t>Punjab National Bank</t>
  </si>
  <si>
    <t>INE160A01022</t>
  </si>
  <si>
    <t>Ambuja Cements Ltd</t>
  </si>
  <si>
    <t>INE079A01024</t>
  </si>
  <si>
    <t>Infosys Ltd</t>
  </si>
  <si>
    <t>INE009A01021</t>
  </si>
  <si>
    <t>Oberoi Realty Ltd</t>
  </si>
  <si>
    <t>INE093I01010</t>
  </si>
  <si>
    <t>Realty</t>
  </si>
  <si>
    <t>Indus Towers Ltd</t>
  </si>
  <si>
    <t>INE121J01017</t>
  </si>
  <si>
    <t>Godrej Properties Ltd</t>
  </si>
  <si>
    <t>INE484J01027</t>
  </si>
  <si>
    <t>Hindalco Industries Ltd</t>
  </si>
  <si>
    <t>INE038A01020</t>
  </si>
  <si>
    <t>HDFC Life Insurance Co Ltd</t>
  </si>
  <si>
    <t>INE795G01014</t>
  </si>
  <si>
    <t>Insurance</t>
  </si>
  <si>
    <t>Steel Authority of India Ltd</t>
  </si>
  <si>
    <t>INE114A01011</t>
  </si>
  <si>
    <t>Ferrous Metals</t>
  </si>
  <si>
    <t>Tata Steel Ltd</t>
  </si>
  <si>
    <t>INE081A01020</t>
  </si>
  <si>
    <t>Ultratech Cement Ltd</t>
  </si>
  <si>
    <t>INE481G01011</t>
  </si>
  <si>
    <t>Indian Hotels Co Ltd</t>
  </si>
  <si>
    <t>INE053A01029</t>
  </si>
  <si>
    <t>Titan Co Ltd</t>
  </si>
  <si>
    <t>INE280A01028</t>
  </si>
  <si>
    <t>Consumer Durables</t>
  </si>
  <si>
    <t>Max Financial Services Ltd</t>
  </si>
  <si>
    <t>INE180A01020</t>
  </si>
  <si>
    <t>Voltas Ltd</t>
  </si>
  <si>
    <t>INE226A01021</t>
  </si>
  <si>
    <t>Tata Motors Passenger Vehicles Ltd</t>
  </si>
  <si>
    <t>INE155A01022</t>
  </si>
  <si>
    <t>Automobiles</t>
  </si>
  <si>
    <t>JSW Steel Ltd</t>
  </si>
  <si>
    <t>INE019A01038</t>
  </si>
  <si>
    <t>Crompton Greaves Consumer Electricals Ltd</t>
  </si>
  <si>
    <t>INE299U01018</t>
  </si>
  <si>
    <t>PB Fintech Ltd</t>
  </si>
  <si>
    <t>INE417T01026</t>
  </si>
  <si>
    <t>Tata Consumer Products Ltd</t>
  </si>
  <si>
    <t>INE192A01025</t>
  </si>
  <si>
    <t>Agricultural Food &amp; Other Products</t>
  </si>
  <si>
    <t>Dabur India Ltd</t>
  </si>
  <si>
    <t>INE016A01026</t>
  </si>
  <si>
    <t>Personal Products</t>
  </si>
  <si>
    <t>Sub Total</t>
  </si>
  <si>
    <t xml:space="preserve">(b) Unlisted </t>
  </si>
  <si>
    <t>NIL</t>
  </si>
  <si>
    <t>Total</t>
  </si>
  <si>
    <t>Debt Instruments</t>
  </si>
  <si>
    <t>CRISIL AAA</t>
  </si>
  <si>
    <t>7.48% National Bank For Agriculture &amp; Rural Development (15-Sep-2028)</t>
  </si>
  <si>
    <t>INE261F08EO7</t>
  </si>
  <si>
    <t>8.2% Tata Capital Housing Finance Ltd (25-Sep-2029) **</t>
  </si>
  <si>
    <t>INE033L07IW4</t>
  </si>
  <si>
    <t>(b) Privately Placed / Unlisted</t>
  </si>
  <si>
    <t>Nil</t>
  </si>
  <si>
    <t>Money Market Instruments</t>
  </si>
  <si>
    <t>Commercial Paper</t>
  </si>
  <si>
    <t>CRISIL A1+</t>
  </si>
  <si>
    <t>Treasury Bill</t>
  </si>
  <si>
    <t xml:space="preserve"> SOVEREIGN</t>
  </si>
  <si>
    <t>91 DTB  (05-NOV-2026)</t>
  </si>
  <si>
    <t>IN002026X180</t>
  </si>
  <si>
    <t>364 DTB (26-NOV-2026)</t>
  </si>
  <si>
    <t>IN002025Z351</t>
  </si>
  <si>
    <t>91 DTB  (17-DEC-2026)</t>
  </si>
  <si>
    <t>IN002026X248</t>
  </si>
  <si>
    <t>TREPS</t>
  </si>
  <si>
    <t>Grand Total</t>
  </si>
  <si>
    <t>Margin on Derivatives</t>
  </si>
  <si>
    <t>Net Receivables / (Payables)</t>
  </si>
  <si>
    <t>Derivatives</t>
  </si>
  <si>
    <t>Long / Short</t>
  </si>
  <si>
    <t>Industry Classification</t>
  </si>
  <si>
    <t>Market/Fair Value (Rs. in Lakhs)</t>
  </si>
  <si>
    <t xml:space="preserve">% to Net Assets </t>
  </si>
  <si>
    <t>DABUR INDIA LTD FUT 23-NOV-26</t>
  </si>
  <si>
    <t>Short</t>
  </si>
  <si>
    <t>TATA CONSUMER PRODUCTS FUT 23-NOV-26</t>
  </si>
  <si>
    <t>CROMPT GREA CON ELEC LTD FUT 23-NOV-26</t>
  </si>
  <si>
    <t>JSW STEEL LTD FUT 23-NOV-26</t>
  </si>
  <si>
    <t>TATA MOTORS PASS VEHICLES FUT 23-NOV-26</t>
  </si>
  <si>
    <t>VOLTAS LTD FUT 23-NOV-26</t>
  </si>
  <si>
    <t>MAX FINANCIAL SERVICES FUT 23-NOV-26</t>
  </si>
  <si>
    <t>TITAN CO LTD FUT 23-NOV-26</t>
  </si>
  <si>
    <t>TATA STEEL LTD FUT 23-NOV-26</t>
  </si>
  <si>
    <t>STEEL AUTHOR OF IND LTD FUT 23-NOV-26</t>
  </si>
  <si>
    <t>HINDALCO INDUSTRIES LTD FUT 23-NOV-26</t>
  </si>
  <si>
    <t>GODREJ PROPERTIES LTD FUT 23-NOV-26</t>
  </si>
  <si>
    <t>OBEROI REALTY LTD FUT 23-NOV-26</t>
  </si>
  <si>
    <t>BHARTI AIRTEL LTD FUT 23-NOV-26</t>
  </si>
  <si>
    <t>INFOSYS LTD FUT 23-NOV-26</t>
  </si>
  <si>
    <t>RELIANCE INDUSTRIES LTD FUT 23-NOV-26</t>
  </si>
  <si>
    <t>Industry Classification / Rating</t>
  </si>
  <si>
    <t>** Non- Traded Security</t>
  </si>
  <si>
    <t>Notes</t>
  </si>
  <si>
    <t xml:space="preserve">      Plan/Option</t>
  </si>
  <si>
    <t xml:space="preserve">Scheme Risk-O-Meter </t>
  </si>
  <si>
    <t>HDFC Bank Ltd</t>
  </si>
  <si>
    <t>INE040A01034</t>
  </si>
  <si>
    <t>Larsen &amp; Toubro Ltd</t>
  </si>
  <si>
    <t>INE018A01030</t>
  </si>
  <si>
    <t>Construction</t>
  </si>
  <si>
    <t>State Bank of India</t>
  </si>
  <si>
    <t>INE062A01020</t>
  </si>
  <si>
    <t>Axis Bank Ltd</t>
  </si>
  <si>
    <t>INE238A01034</t>
  </si>
  <si>
    <t>Kotak Mahindra Bank Ltd</t>
  </si>
  <si>
    <t>INE237A01036</t>
  </si>
  <si>
    <t>Bajaj Finance Ltd</t>
  </si>
  <si>
    <t>INE296A01032</t>
  </si>
  <si>
    <t>ITC Ltd</t>
  </si>
  <si>
    <t>INE154A01025</t>
  </si>
  <si>
    <t>Diversified FMCG</t>
  </si>
  <si>
    <t>Mahindra &amp; Mahindra Ltd</t>
  </si>
  <si>
    <t>INE101A01026</t>
  </si>
  <si>
    <t>Eternal Ltd</t>
  </si>
  <si>
    <t>INE758T01015</t>
  </si>
  <si>
    <t>Retailing</t>
  </si>
  <si>
    <t>Hindustan Unilever Ltd</t>
  </si>
  <si>
    <t>INE030A01027</t>
  </si>
  <si>
    <t>NTPC Ltd</t>
  </si>
  <si>
    <t>INE733E01010</t>
  </si>
  <si>
    <t>Power</t>
  </si>
  <si>
    <t>Maruti Suzuki India Ltd</t>
  </si>
  <si>
    <t>INE585B01010</t>
  </si>
  <si>
    <t>BSE Ltd</t>
  </si>
  <si>
    <t>INE118H01025</t>
  </si>
  <si>
    <t>Bharat Electronics Ltd</t>
  </si>
  <si>
    <t>INE263A01024</t>
  </si>
  <si>
    <t>Aerospace &amp; Defense</t>
  </si>
  <si>
    <t>Power Grid Corporation of India Ltd</t>
  </si>
  <si>
    <t>INE752E01010</t>
  </si>
  <si>
    <t>Shriram Finance Ltd</t>
  </si>
  <si>
    <t>INE721A01047</t>
  </si>
  <si>
    <t>Bajaj Auto Ltd</t>
  </si>
  <si>
    <t>INE917I01010</t>
  </si>
  <si>
    <t>Grasim Industries Ltd</t>
  </si>
  <si>
    <t>INE047A01021</t>
  </si>
  <si>
    <t>Interglobe Aviation Ltd</t>
  </si>
  <si>
    <t>INE646L01027</t>
  </si>
  <si>
    <t>Transport Services</t>
  </si>
  <si>
    <t>Asian Paints Ltd</t>
  </si>
  <si>
    <t>INE021A01026</t>
  </si>
  <si>
    <t>Trent Ltd</t>
  </si>
  <si>
    <t>INE849A01020</t>
  </si>
  <si>
    <t>Eicher Motors Ltd</t>
  </si>
  <si>
    <t>INE066A01021</t>
  </si>
  <si>
    <t>Bajaj Finserv Ltd</t>
  </si>
  <si>
    <t>INE918I01026</t>
  </si>
  <si>
    <t>Adani Enterprises Ltd</t>
  </si>
  <si>
    <t>INE423A01024</t>
  </si>
  <si>
    <t>Metals &amp; Minerals Trading</t>
  </si>
  <si>
    <t>Apollo Hospitals Enterprise Ltd</t>
  </si>
  <si>
    <t>INE437A01024</t>
  </si>
  <si>
    <t>Healthcare Services</t>
  </si>
  <si>
    <t>Nestle India Ltd</t>
  </si>
  <si>
    <t>INE239A01024</t>
  </si>
  <si>
    <t>Cipla Ltd</t>
  </si>
  <si>
    <t>INE059A01026</t>
  </si>
  <si>
    <t>SBI Life Insurance Co Ltd</t>
  </si>
  <si>
    <t>INE123W01016</t>
  </si>
  <si>
    <t>Jio Financial Services Ltd</t>
  </si>
  <si>
    <t>INE758E01017</t>
  </si>
  <si>
    <t>Max Healthcare Institute Ltd</t>
  </si>
  <si>
    <t>INE027H01010</t>
  </si>
  <si>
    <t>Life Insurance Corporation Of India</t>
  </si>
  <si>
    <t>INE0J1Y01017</t>
  </si>
  <si>
    <t>Polycab India Ltd</t>
  </si>
  <si>
    <t>INE455K01017</t>
  </si>
  <si>
    <t>Hero MotoCorp Ltd</t>
  </si>
  <si>
    <t>INE158A01026</t>
  </si>
  <si>
    <t>Radico Khaitan Ltd</t>
  </si>
  <si>
    <t>INE944F01028</t>
  </si>
  <si>
    <t>Beverages</t>
  </si>
  <si>
    <t>Power Finance Corporation Ltd</t>
  </si>
  <si>
    <t>INE134E01011</t>
  </si>
  <si>
    <t>Bharat Heavy Electricals Ltd</t>
  </si>
  <si>
    <t>INE257A01026</t>
  </si>
  <si>
    <t>Electrical Equipment</t>
  </si>
  <si>
    <t>Marico Ltd</t>
  </si>
  <si>
    <t>INE196A01026</t>
  </si>
  <si>
    <t>Apollo Tyres Ltd</t>
  </si>
  <si>
    <t>INE438A01022</t>
  </si>
  <si>
    <t>Auto Components</t>
  </si>
  <si>
    <t>Aurobindo Pharma Ltd</t>
  </si>
  <si>
    <t>INE406A01037</t>
  </si>
  <si>
    <t>Tata Motors Ltd</t>
  </si>
  <si>
    <t>INE1TAE01010</t>
  </si>
  <si>
    <t>IPCA Laboratories Ltd</t>
  </si>
  <si>
    <t>INE571A01038</t>
  </si>
  <si>
    <t>Dixon Technologies (India) Ltd</t>
  </si>
  <si>
    <t>INE935N01020</t>
  </si>
  <si>
    <t>Samvardhana Motherson International Ltd</t>
  </si>
  <si>
    <t>INE775A01035</t>
  </si>
  <si>
    <t>IDFC First Bank Ltd</t>
  </si>
  <si>
    <t>INE092T01019</t>
  </si>
  <si>
    <t>Balkrishna Industries Ltd</t>
  </si>
  <si>
    <t>INE787D01026</t>
  </si>
  <si>
    <t>Bank of India</t>
  </si>
  <si>
    <t>INE084A01016</t>
  </si>
  <si>
    <t>Hindustan Aeronautics Ltd</t>
  </si>
  <si>
    <t>INE066F01020</t>
  </si>
  <si>
    <t>Hitachi Energy India Ltd</t>
  </si>
  <si>
    <t>INE07Y701011</t>
  </si>
  <si>
    <t>Nippon Life India Asset Management Ltd</t>
  </si>
  <si>
    <t>INE298J01013</t>
  </si>
  <si>
    <t>Yes Bank Ltd</t>
  </si>
  <si>
    <t>INE528G01035</t>
  </si>
  <si>
    <t>Oracle Financial Services Software Ltd</t>
  </si>
  <si>
    <t>INE881D01027</t>
  </si>
  <si>
    <t>Bajaj Holdings &amp; Investment Ltd</t>
  </si>
  <si>
    <t>INE118A01012</t>
  </si>
  <si>
    <t>Divi's Laboratories Ltd</t>
  </si>
  <si>
    <t>INE361B01024</t>
  </si>
  <si>
    <t>KEI Industries Ltd</t>
  </si>
  <si>
    <t>INE878B01027</t>
  </si>
  <si>
    <t>Coforge Ltd</t>
  </si>
  <si>
    <t>INE591G01025</t>
  </si>
  <si>
    <t>TVS Motor Co Ltd</t>
  </si>
  <si>
    <t>INE494B01023</t>
  </si>
  <si>
    <t>Ge Vernova T&amp;D India Ltd</t>
  </si>
  <si>
    <t>INE200A01026</t>
  </si>
  <si>
    <t>Apar Industries Ltd</t>
  </si>
  <si>
    <t>INE372A01015</t>
  </si>
  <si>
    <t>IndusInd Bank Ltd</t>
  </si>
  <si>
    <t>INE095A01012</t>
  </si>
  <si>
    <t>Lenskart Solutions Ltd</t>
  </si>
  <si>
    <t>INE956O01016</t>
  </si>
  <si>
    <t>Awl Agri Business Ltd</t>
  </si>
  <si>
    <t>INE699H01024</t>
  </si>
  <si>
    <t>Escorts Kubota Ltd</t>
  </si>
  <si>
    <t>INE042A01014</t>
  </si>
  <si>
    <t>Mahindra &amp; Mahindra Financial Services Ltd</t>
  </si>
  <si>
    <t>INE774D01024</t>
  </si>
  <si>
    <t>Glenmark Pharmaceuticals Ltd</t>
  </si>
  <si>
    <t>INE935A01035</t>
  </si>
  <si>
    <t>Pidilite Industries Ltd</t>
  </si>
  <si>
    <t>INE318A01026</t>
  </si>
  <si>
    <t>Chemicals &amp; Petrochemicals</t>
  </si>
  <si>
    <t>Piramal Finance Ltd</t>
  </si>
  <si>
    <t>INE202B01038</t>
  </si>
  <si>
    <t>Bharat Petroleum Corporation Ltd</t>
  </si>
  <si>
    <t>INE029A01011</t>
  </si>
  <si>
    <t>NIFTY 23-NOV-26 FUT</t>
  </si>
  <si>
    <t>Long</t>
  </si>
  <si>
    <t>Index</t>
  </si>
  <si>
    <t>Mutual Fund Units</t>
  </si>
  <si>
    <t>Jio BlackRock Mutual Fund</t>
  </si>
  <si>
    <t>INF22M001101</t>
  </si>
  <si>
    <t>INF22M001150</t>
  </si>
  <si>
    <t>Union Bank Of India</t>
  </si>
  <si>
    <t>INE692A01016</t>
  </si>
  <si>
    <t>Vedanta Ltd</t>
  </si>
  <si>
    <t>INE205A01025</t>
  </si>
  <si>
    <t>Diversified Metals</t>
  </si>
  <si>
    <t>Bajaj Finance Ltd (03-Dec-2026) **</t>
  </si>
  <si>
    <t>INE296A14K14</t>
  </si>
  <si>
    <t>364 DTB (07-JAN-2027)</t>
  </si>
  <si>
    <t>IN002025Z401</t>
  </si>
  <si>
    <t>HDFC BANK LTD FUT 23-NOV-26</t>
  </si>
  <si>
    <t>Yield to Call ^</t>
  </si>
  <si>
    <t>Certificate of Deposit</t>
  </si>
  <si>
    <t>Bank of Baroda (05-Mar-2027)</t>
  </si>
  <si>
    <t>INE028A16LR2</t>
  </si>
  <si>
    <t>Canara Bank (12-Mar-2027)</t>
  </si>
  <si>
    <t>INE476A16H92</t>
  </si>
  <si>
    <t>ICRA A1+</t>
  </si>
  <si>
    <t>HDFC Bank Ltd (15-Jan-2027) **</t>
  </si>
  <si>
    <t>INE040A16KD9</t>
  </si>
  <si>
    <t>CARE A1+</t>
  </si>
  <si>
    <t>Punjab National Bank (12-Mar-2027)</t>
  </si>
  <si>
    <t>INE160A16UV6</t>
  </si>
  <si>
    <t>Bank of Baroda (08-Mar-2027)</t>
  </si>
  <si>
    <t>INE028A16LS0</t>
  </si>
  <si>
    <t>Punjab National Bank (09-Mar-2027)</t>
  </si>
  <si>
    <t>INE160A16UQ6</t>
  </si>
  <si>
    <t>Small Industries Development Bank of India (16-Dec-2026) **</t>
  </si>
  <si>
    <t>INE556F16BT8</t>
  </si>
  <si>
    <t>HDFC Bank Ltd (09-Mar-2027) **</t>
  </si>
  <si>
    <t>INE040A16IT9</t>
  </si>
  <si>
    <t>Union Bank of India (15-Mar-2027) **</t>
  </si>
  <si>
    <t>INE692A16LP9</t>
  </si>
  <si>
    <t>National Bank For Agriculture &amp; Rural Development (02-Mar-2027) **</t>
  </si>
  <si>
    <t>INE261F16AM2</t>
  </si>
  <si>
    <t>HDFC Bank Ltd (24-Feb-2027) **</t>
  </si>
  <si>
    <t>INE040A16IO0</t>
  </si>
  <si>
    <t>Canara Bank (02-Mar-2027)</t>
  </si>
  <si>
    <t>INE476A16H35</t>
  </si>
  <si>
    <t>Canara Bank (11-Mar-2027)</t>
  </si>
  <si>
    <t>INE476A16H84</t>
  </si>
  <si>
    <t>National Bank For Agriculture &amp; Rural Development (17-Mar-2027) **</t>
  </si>
  <si>
    <t>INE261F16AP5</t>
  </si>
  <si>
    <t>Union Bank of India (12-Mar-2027) **</t>
  </si>
  <si>
    <t>INE692A16LU9</t>
  </si>
  <si>
    <t>Indian Bank (12-Jan-2027)</t>
  </si>
  <si>
    <t>INE562A16QE7</t>
  </si>
  <si>
    <t>Aditya Birla Capital Ltd (15-Dec-2026)</t>
  </si>
  <si>
    <t>INE674K14DC6</t>
  </si>
  <si>
    <t>ICICI Home Finance Co Ltd (24-Jun-2027) **</t>
  </si>
  <si>
    <t>INE071G14IA6</t>
  </si>
  <si>
    <t>Cholamandalam Investment and Finance Co Ltd (15-Feb-2027) **</t>
  </si>
  <si>
    <t>INE121A14YL6</t>
  </si>
  <si>
    <t>REC Ltd (08-Mar-2027) **</t>
  </si>
  <si>
    <t>INE020B14730</t>
  </si>
  <si>
    <t>Cholamandalam Investment and Finance Co Ltd (10-Mar-2027) **</t>
  </si>
  <si>
    <t>INE121A14YN2</t>
  </si>
  <si>
    <t>Bajaj Financial Securities Ltd (15-Dec-2026) **</t>
  </si>
  <si>
    <t>INE01C314HW4</t>
  </si>
  <si>
    <t>L&amp;T Finance Ltd (17-Jun-2027) **</t>
  </si>
  <si>
    <t>INE498L14FZ4</t>
  </si>
  <si>
    <t>Bajaj Finance Ltd (03-Feb-2027) **</t>
  </si>
  <si>
    <t>INE296A14F03</t>
  </si>
  <si>
    <t>Kotak Mahindra Prime Ltd (25-Jun-2027) **</t>
  </si>
  <si>
    <t>INE916D146U1</t>
  </si>
  <si>
    <t>364 DTB (04-FEB-2027)</t>
  </si>
  <si>
    <t>IN002025Z443</t>
  </si>
  <si>
    <t>182 DTB (18-MAR-2027)</t>
  </si>
  <si>
    <t>IN002026Y246</t>
  </si>
  <si>
    <t>364 DTB (23-SEP-2027)</t>
  </si>
  <si>
    <t>IN002026Z250</t>
  </si>
  <si>
    <t>182 DTB (25-MAR-2027)</t>
  </si>
  <si>
    <t>IN002026Y253</t>
  </si>
  <si>
    <t>Government Securities</t>
  </si>
  <si>
    <t>5.74% GOI 2026 (15-NOV-2026)</t>
  </si>
  <si>
    <t>IN0020210186</t>
  </si>
  <si>
    <t>SOVEREIGN</t>
  </si>
  <si>
    <t>Alternative Investment Fund</t>
  </si>
  <si>
    <t>Corporate Debt Market Development Fund Class A2</t>
  </si>
  <si>
    <t>INF0RQ622028</t>
  </si>
  <si>
    <t>Rating</t>
  </si>
  <si>
    <t>** Non Traded Security</t>
  </si>
  <si>
    <t>^ It is disclosed for Perpetual Bond issued by Banks (i.e. AT-1 Bond / Tier 1 Bond / Tier 2 Bond), as per AMFI Best Practices Guidelines Circular no. 91/2020-21 dated March 24, 2021 on Valuation of AT-1 Bonds and Tier 2 Bonds. As per SEBI Circular SEBI/HO/IMD/PoD1/CIR/P/2024/106 dated August 05, 2024, valuation of AT-1 Bonds are done on Yield to Call basis w.e.f. August 07, 2024. YTC of AT-1 Bonds are now same as it’s YTM% and hence it is not disclosed separately under YTC%.</t>
  </si>
  <si>
    <t>91 DTB  (27-NOV-2026)</t>
  </si>
  <si>
    <t>IN002026X214</t>
  </si>
  <si>
    <t>Reverse Repo</t>
  </si>
  <si>
    <t>Reverse Repo (02-Nov-2026)</t>
  </si>
  <si>
    <t>7.9% Sikka Ports &amp; Terminals Ltd (18-Nov-2026) **</t>
  </si>
  <si>
    <t>INE941D07166</t>
  </si>
  <si>
    <t>HDFC Bank Ltd (04-Dec-2026) **</t>
  </si>
  <si>
    <t>INE040A16KB3</t>
  </si>
  <si>
    <t>Canara Bank (23-Nov-2026) **</t>
  </si>
  <si>
    <t>INE476A16K97</t>
  </si>
  <si>
    <t>Union Bank of India (11-Dec-2026) **</t>
  </si>
  <si>
    <t>INE692A16NN0</t>
  </si>
  <si>
    <t>Punjab &amp; Sind Bank (17-Dec-2026) **</t>
  </si>
  <si>
    <t>INE608A16TR4</t>
  </si>
  <si>
    <t>Small Industries Development Bank of India (18-Dec-2026) **</t>
  </si>
  <si>
    <t>INE556F16BU6</t>
  </si>
  <si>
    <t>Union Bank of India (07-Dec-2026) **</t>
  </si>
  <si>
    <t>INE692A16NM2</t>
  </si>
  <si>
    <t>Canara Bank (30-Nov-2026) **</t>
  </si>
  <si>
    <t>INE476A16K06</t>
  </si>
  <si>
    <t>HDFC Bank Ltd (19-Nov-2026)</t>
  </si>
  <si>
    <t>INE040A16HY1</t>
  </si>
  <si>
    <t>Union Bank of India (10-Dec-2026) **</t>
  </si>
  <si>
    <t>INE692A16KQ9</t>
  </si>
  <si>
    <t>Axis Bank Ltd (06-Jan-2027) **</t>
  </si>
  <si>
    <t>INE238AD6CZ0</t>
  </si>
  <si>
    <t>Bank of Baroda (25-Nov-2026) **</t>
  </si>
  <si>
    <t>INE028A16KK9</t>
  </si>
  <si>
    <t>Canara Bank (03-Dec-2026) **</t>
  </si>
  <si>
    <t>INE476A16L05</t>
  </si>
  <si>
    <t>Bank of Baroda (07-Dec-2026) **</t>
  </si>
  <si>
    <t>INE028A16MQ2</t>
  </si>
  <si>
    <t>Axis Bank Ltd (16-Dec-2026) **</t>
  </si>
  <si>
    <t>INE238AD6CA3</t>
  </si>
  <si>
    <t>Titan Co Ltd (07-Dec-2026) **</t>
  </si>
  <si>
    <t>INE280A14666</t>
  </si>
  <si>
    <t>ICICI Securities Ltd (26-Nov-2026) **</t>
  </si>
  <si>
    <t>INE763G14N01</t>
  </si>
  <si>
    <t>Tata Steel Ltd (30-Nov-2026) **</t>
  </si>
  <si>
    <t>INE081A14HR4</t>
  </si>
  <si>
    <t>HDFC Securities Ltd (11-Dec-2026) **</t>
  </si>
  <si>
    <t>INE700G14WN4</t>
  </si>
  <si>
    <t>Aditya Birla Housing Finance Ltd (28-Dec-2026) **</t>
  </si>
  <si>
    <t>INE831R14GQ0</t>
  </si>
  <si>
    <t>Power Finance Corporation Ltd (09-Dec-2026) **</t>
  </si>
  <si>
    <t>INE134E14BA2</t>
  </si>
  <si>
    <t>HDFC Securities Ltd (07-Dec-2026) **</t>
  </si>
  <si>
    <t>INE700G14WA1</t>
  </si>
  <si>
    <t>Julius Baer Capital (India) Pvt Ltd (08-Dec-2026) **</t>
  </si>
  <si>
    <t>INE824H14VD3</t>
  </si>
  <si>
    <t>Bajaj Financial Securities Ltd (14-Dec-2026) **</t>
  </si>
  <si>
    <t>INE01C314HV6</t>
  </si>
  <si>
    <t>Birla Group Holdings Pvt Ltd (24-Nov-2026) **</t>
  </si>
  <si>
    <t>INE09OL14JY2</t>
  </si>
  <si>
    <t>Export-Import Bank Of India (10-Dec-2026) **</t>
  </si>
  <si>
    <t>INE514E14TW1</t>
  </si>
  <si>
    <t>Small Industries Development Bank Of India (17-Dec-2026) **</t>
  </si>
  <si>
    <t>INE556F14MT0</t>
  </si>
  <si>
    <t>NTPC Ltd (24-Dec-2026) **</t>
  </si>
  <si>
    <t>INE733E14CK8</t>
  </si>
  <si>
    <t>LIC Housing Finance Ltd (11-Nov-2026) **</t>
  </si>
  <si>
    <t>INE115A14FZ7</t>
  </si>
  <si>
    <t>Kotak Securities Ltd (17-Nov-2026) **</t>
  </si>
  <si>
    <t>INE028E14XS2</t>
  </si>
  <si>
    <t>Aditya Birla Housing Finance Ltd (15-Dec-2026) **</t>
  </si>
  <si>
    <t>INE831R14GP2</t>
  </si>
  <si>
    <t>Chennai Petroleum Corporation Ltd (03-Nov-2026) **</t>
  </si>
  <si>
    <t>INE178A14HV0</t>
  </si>
  <si>
    <t>Axis Securities Ltd (30-Nov-2026) **</t>
  </si>
  <si>
    <t>INE110O14JY4</t>
  </si>
  <si>
    <t>National Bank For Agriculture &amp; Rural Development (11-Dec-2026) **</t>
  </si>
  <si>
    <t>INE261F14QG5</t>
  </si>
  <si>
    <t>Kotak Securities Ltd (20-Nov-2026) **</t>
  </si>
  <si>
    <t>INE028E14XV6</t>
  </si>
  <si>
    <t>Export-Import Bank Of India (04-Dec-2026) **</t>
  </si>
  <si>
    <t>INE514E14TT7</t>
  </si>
  <si>
    <t>Bajaj Financial Securities Ltd (03-Dec-2026) **</t>
  </si>
  <si>
    <t>INE01C314HF9</t>
  </si>
  <si>
    <t>National Bank For Agriculture &amp; Rural Development (01-Jan-2027) **</t>
  </si>
  <si>
    <t>INE261F14QJ9</t>
  </si>
  <si>
    <t>Axis Securities Ltd (04-Nov-2026) **</t>
  </si>
  <si>
    <t>INE110O14JH9</t>
  </si>
  <si>
    <t>Small Industries Development Bank Of India (07-Dec-2026) **</t>
  </si>
  <si>
    <t>INE556F14MS2</t>
  </si>
  <si>
    <t>National Bank For Agriculture &amp; Rural Development (04-Jan-2027) **</t>
  </si>
  <si>
    <t>INE261F14QI1</t>
  </si>
  <si>
    <t>91 DTB  (07-JAN-2027)</t>
  </si>
  <si>
    <t>IN002026X271</t>
  </si>
  <si>
    <t>91 DTB  (14-JAN-2027)</t>
  </si>
  <si>
    <t>IN002026X289</t>
  </si>
  <si>
    <t>182 DTB (31-DEC-2026)</t>
  </si>
  <si>
    <t>IN002026Y139</t>
  </si>
  <si>
    <t>91 DTB  (24-DEC-2026)</t>
  </si>
  <si>
    <t>IN002026X255</t>
  </si>
  <si>
    <t>364 DTB (10-DEC-2026)</t>
  </si>
  <si>
    <t>IN002025Z377</t>
  </si>
  <si>
    <t>6.94% GOI 2036 (11-MAY-2036)</t>
  </si>
  <si>
    <t>IN0020260025</t>
  </si>
  <si>
    <t>6.48% GOI 2035 (06-OCT-2035)</t>
  </si>
  <si>
    <t>IN0020250091</t>
  </si>
  <si>
    <t>7.18% GOI 2037 (24-JUL-2037)</t>
  </si>
  <si>
    <t>IN0020230077</t>
  </si>
  <si>
    <t>7.27% Tata Capital Housing Finance Ltd (25-Apr-2028) **</t>
  </si>
  <si>
    <t>INE033L07IN3</t>
  </si>
  <si>
    <t>7.3763% Bajaj Finance Ltd (26-Jun-2028)</t>
  </si>
  <si>
    <t>INE296A07TJ4</t>
  </si>
  <si>
    <t>7.1554% Kotak Mahindra Prime Ltd (19-Jun-2028) **</t>
  </si>
  <si>
    <t>INE916DA7TA4</t>
  </si>
  <si>
    <t>6.6% REC Ltd (30-Jun-2027) **</t>
  </si>
  <si>
    <t>INE020B08FZ9</t>
  </si>
  <si>
    <t>7.45% Power Finance Corporation Ltd (15-Jul-2028)</t>
  </si>
  <si>
    <t>INE134E08NP7</t>
  </si>
  <si>
    <t>7.11% Bajaj Finance Ltd (10-Jul-2028) **</t>
  </si>
  <si>
    <t>INE296A07TM8</t>
  </si>
  <si>
    <t>Canara Bank (04-Mar-2027) **</t>
  </si>
  <si>
    <t>INE476A16H43</t>
  </si>
  <si>
    <t>HDFC Bank Ltd (12-Mar-2027) **</t>
  </si>
  <si>
    <t>INE040A16IZ6</t>
  </si>
  <si>
    <t>Kotak Mahindra Bank Ltd (05-Mar-2027) **</t>
  </si>
  <si>
    <t>INE237AD6166</t>
  </si>
  <si>
    <t>Small Industries Development Bank of India (25-Mar-2027) **</t>
  </si>
  <si>
    <t>INE556F16CD0</t>
  </si>
  <si>
    <t>Bank of Baroda (11-Mar-2027) **</t>
  </si>
  <si>
    <t>INE028A16LW2</t>
  </si>
  <si>
    <t>182 DTB (24-DEC-2026)</t>
  </si>
  <si>
    <t>IN002026Y121</t>
  </si>
  <si>
    <t>7.39% MAHARASHTRA SDL 09-NOV-26</t>
  </si>
  <si>
    <t>IN2220160104</t>
  </si>
  <si>
    <t>7.14% GUJARAT SDL 11-JAN-27</t>
  </si>
  <si>
    <t>IN1520160178</t>
  </si>
  <si>
    <t>6.84% TAMIL NADU SDL 23-NOV-26</t>
  </si>
  <si>
    <t>IN3120160145</t>
  </si>
  <si>
    <t>7.42% ANDHRA PRADESH SDL 09-NOV-26</t>
  </si>
  <si>
    <t>IN1020160371</t>
  </si>
  <si>
    <t>7.40% TELANGANA SDL 09-NOV-26</t>
  </si>
  <si>
    <t>IN4520160115</t>
  </si>
  <si>
    <t>7.7% Small Industries Development Bank of India (10-Oct-2029) **</t>
  </si>
  <si>
    <t>INE556F08LH9</t>
  </si>
  <si>
    <t>6.68% LIC Housing Finance Ltd (04-Jun-2028) **</t>
  </si>
  <si>
    <t>INE115A07PH8</t>
  </si>
  <si>
    <t>6.53% GOI 2031 (07-SEP-2031)</t>
  </si>
  <si>
    <t>IN0020260074</t>
  </si>
  <si>
    <t>7.06% GOI 2041 (27-JUL-2041)</t>
  </si>
  <si>
    <t>IN0020260041</t>
  </si>
  <si>
    <t>Adani Power Ltd</t>
  </si>
  <si>
    <t>INE814H01029</t>
  </si>
  <si>
    <t>Cholamandalam Investment and Finance Co Ltd</t>
  </si>
  <si>
    <t>INE121A01024</t>
  </si>
  <si>
    <t>Torrent Pharmaceuticals Ltd</t>
  </si>
  <si>
    <t>INE685A01028</t>
  </si>
  <si>
    <t>Vedanta Aluminium Metal Ltd</t>
  </si>
  <si>
    <t>INE1CDF01017</t>
  </si>
  <si>
    <t>Tata Power Co Ltd</t>
  </si>
  <si>
    <t>INE245A01021</t>
  </si>
  <si>
    <t>CG Power and Industrial Solutions Ltd</t>
  </si>
  <si>
    <t>INE067A01029</t>
  </si>
  <si>
    <t>Varun Beverages Ltd</t>
  </si>
  <si>
    <t>INE200M01039</t>
  </si>
  <si>
    <t>Avenue Supermarts Ltd</t>
  </si>
  <si>
    <t>INE192R01011</t>
  </si>
  <si>
    <t>Solar Industries India Ltd</t>
  </si>
  <si>
    <t>INE343H01029</t>
  </si>
  <si>
    <t>DLF Ltd</t>
  </si>
  <si>
    <t>INE271C01023</t>
  </si>
  <si>
    <t>Adani Energy Solutions Ltd</t>
  </si>
  <si>
    <t>INE931S01010</t>
  </si>
  <si>
    <t>Adani Green Energy Ltd</t>
  </si>
  <si>
    <t>INE364U01010</t>
  </si>
  <si>
    <t>Bosch Ltd</t>
  </si>
  <si>
    <t>INE323A01026</t>
  </si>
  <si>
    <t>Jindal Steel Ltd</t>
  </si>
  <si>
    <t>INE749A01030</t>
  </si>
  <si>
    <t>Ltm Ltd</t>
  </si>
  <si>
    <t>INE214T01019</t>
  </si>
  <si>
    <t>ABB India Ltd</t>
  </si>
  <si>
    <t>INE117A01022</t>
  </si>
  <si>
    <t>Godrej Consumer Products Ltd</t>
  </si>
  <si>
    <t>INE102D01028</t>
  </si>
  <si>
    <t>Vodafone Idea Ltd</t>
  </si>
  <si>
    <t>INE669E01016</t>
  </si>
  <si>
    <t>Zydus Lifesciences Ltd</t>
  </si>
  <si>
    <t>INE010B01027</t>
  </si>
  <si>
    <t>Siemens Ltd</t>
  </si>
  <si>
    <t>INE003A01024</t>
  </si>
  <si>
    <t>Hyundai Motor India Ltd</t>
  </si>
  <si>
    <t>INE0V6F01027</t>
  </si>
  <si>
    <t>Muthoot Finance Ltd</t>
  </si>
  <si>
    <t>INE414G01012</t>
  </si>
  <si>
    <t>Siemens Energy India ltd</t>
  </si>
  <si>
    <t>INE1NPP01017</t>
  </si>
  <si>
    <t>Tata Capital Ltd</t>
  </si>
  <si>
    <t>INE976I01016</t>
  </si>
  <si>
    <t>Indian Railway Finance Corporation Ltd</t>
  </si>
  <si>
    <t>INE053F01010</t>
  </si>
  <si>
    <t>Mazagon Dock Shipbuilders Ltd</t>
  </si>
  <si>
    <t>INE249Z01020</t>
  </si>
  <si>
    <t>Industrial Manufacturing</t>
  </si>
  <si>
    <t>Multi Commodity Exchange Of India Ltd</t>
  </si>
  <si>
    <t>INE745G01043</t>
  </si>
  <si>
    <t>Persistent Systems Ltd</t>
  </si>
  <si>
    <t>INE262H01021</t>
  </si>
  <si>
    <t>AU Small Finance Bank Ltd</t>
  </si>
  <si>
    <t>INE949L01017</t>
  </si>
  <si>
    <t>FSN E-Commerce Ventures Ltd</t>
  </si>
  <si>
    <t>INE388Y01029</t>
  </si>
  <si>
    <t>Bharat Forge Ltd</t>
  </si>
  <si>
    <t>INE465A01025</t>
  </si>
  <si>
    <t>Info Edge (India) Ltd</t>
  </si>
  <si>
    <t>INE663F01032</t>
  </si>
  <si>
    <t>Suzlon Energy Ltd</t>
  </si>
  <si>
    <t>INE040H01021</t>
  </si>
  <si>
    <t>Fortis Healthcare Ltd</t>
  </si>
  <si>
    <t>INE061F01013</t>
  </si>
  <si>
    <t>APL Apollo Tubes Ltd</t>
  </si>
  <si>
    <t>INE702C01027</t>
  </si>
  <si>
    <t>United Spirits Ltd</t>
  </si>
  <si>
    <t>INE854D01024</t>
  </si>
  <si>
    <t>ICICI Lombard General Insurance Co Ltd</t>
  </si>
  <si>
    <t>INE765G01017</t>
  </si>
  <si>
    <t>Phoenix Mills Ltd</t>
  </si>
  <si>
    <t>INE211B01039</t>
  </si>
  <si>
    <t>REC Ltd</t>
  </si>
  <si>
    <t>INE020B01018</t>
  </si>
  <si>
    <t>SRF Ltd</t>
  </si>
  <si>
    <t>INE647A01010</t>
  </si>
  <si>
    <t>Mphasis Ltd</t>
  </si>
  <si>
    <t>INE356A01018</t>
  </si>
  <si>
    <t>Hindustan Petroleum Corporation Ltd</t>
  </si>
  <si>
    <t>INE094A01015</t>
  </si>
  <si>
    <t>Aditya Birla Capital Ltd</t>
  </si>
  <si>
    <t>INE674K01013</t>
  </si>
  <si>
    <t>Alkem Laboratories Ltd</t>
  </si>
  <si>
    <t>INE540L01014</t>
  </si>
  <si>
    <t>Lodha Developers Ltd</t>
  </si>
  <si>
    <t>INE670K01029</t>
  </si>
  <si>
    <t>Shree Cement Ltd</t>
  </si>
  <si>
    <t>INE070A01015</t>
  </si>
  <si>
    <t>JSW Energy Ltd</t>
  </si>
  <si>
    <t>INE121E01018</t>
  </si>
  <si>
    <t>Indian Bank</t>
  </si>
  <si>
    <t>INE562A01011</t>
  </si>
  <si>
    <t>GMR Airports Ltd</t>
  </si>
  <si>
    <t>INE776C01039</t>
  </si>
  <si>
    <t>NHPC Ltd</t>
  </si>
  <si>
    <t>INE848E01016</t>
  </si>
  <si>
    <t>UPL Ltd</t>
  </si>
  <si>
    <t>INE628A01036</t>
  </si>
  <si>
    <t>Fertilizers &amp; Agrochemicals</t>
  </si>
  <si>
    <t>Mankind Pharma Ltd</t>
  </si>
  <si>
    <t>INE634S01028</t>
  </si>
  <si>
    <t>National Aluminium Co Ltd</t>
  </si>
  <si>
    <t>INE139A01034</t>
  </si>
  <si>
    <t>Billionbrains Garage Ventures Ltd</t>
  </si>
  <si>
    <t>INE0HOQ01053</t>
  </si>
  <si>
    <t>Sundaram Finance Ltd</t>
  </si>
  <si>
    <t>INE660A01013</t>
  </si>
  <si>
    <t>Swiggy Ltd</t>
  </si>
  <si>
    <t>INE00H001014</t>
  </si>
  <si>
    <t>360 One Wam Ltd</t>
  </si>
  <si>
    <t>INE466L01038</t>
  </si>
  <si>
    <t>Havells India Ltd</t>
  </si>
  <si>
    <t>INE176B01034</t>
  </si>
  <si>
    <t>Lloyds Metals And Energy Ltd</t>
  </si>
  <si>
    <t>INE281B01032</t>
  </si>
  <si>
    <t>Minerals &amp; Mining</t>
  </si>
  <si>
    <t>Oil India Ltd</t>
  </si>
  <si>
    <t>INE274J01014</t>
  </si>
  <si>
    <t>Biocon Ltd</t>
  </si>
  <si>
    <t>INE376G01013</t>
  </si>
  <si>
    <t>Prestige Estates Projects Ltd</t>
  </si>
  <si>
    <t>INE811K01011</t>
  </si>
  <si>
    <t>MRF Ltd</t>
  </si>
  <si>
    <t>INE883A01011</t>
  </si>
  <si>
    <t>Vishal Mega Mart Ltd</t>
  </si>
  <si>
    <t>INE01EA01019</t>
  </si>
  <si>
    <t>NMDC Ltd</t>
  </si>
  <si>
    <t>INE584A01023</t>
  </si>
  <si>
    <t>Tube Investments of India Ltd</t>
  </si>
  <si>
    <t>INE974X01010</t>
  </si>
  <si>
    <t>Torrent Power Ltd</t>
  </si>
  <si>
    <t>INE813H01021</t>
  </si>
  <si>
    <t>Waaree Energies Ltd</t>
  </si>
  <si>
    <t>INE377N01017</t>
  </si>
  <si>
    <t>Page Industries Ltd</t>
  </si>
  <si>
    <t>INE761H01022</t>
  </si>
  <si>
    <t>Textiles &amp; Apparels</t>
  </si>
  <si>
    <t>Petronet LNG Ltd</t>
  </si>
  <si>
    <t>INE347G01014</t>
  </si>
  <si>
    <t>Jindal Stainless Ltd</t>
  </si>
  <si>
    <t>INE220G01021</t>
  </si>
  <si>
    <t>Blue Star Ltd</t>
  </si>
  <si>
    <t>INE472A01039</t>
  </si>
  <si>
    <t>Colgate Palmolive (India) Ltd</t>
  </si>
  <si>
    <t>INE259A01022</t>
  </si>
  <si>
    <t>L&amp;T Finance Ltd</t>
  </si>
  <si>
    <t>INE498L01015</t>
  </si>
  <si>
    <t>Meesho Ltd</t>
  </si>
  <si>
    <t>INE0VDM01015</t>
  </si>
  <si>
    <t>Supreme Industries Ltd</t>
  </si>
  <si>
    <t>INE195A01028</t>
  </si>
  <si>
    <t>Coromandel International Ltd</t>
  </si>
  <si>
    <t>INE169A01031</t>
  </si>
  <si>
    <t>J.K. Cement Ltd</t>
  </si>
  <si>
    <t>INE823G01014</t>
  </si>
  <si>
    <t>Uno Minda Ltd</t>
  </si>
  <si>
    <t>INE405E01023</t>
  </si>
  <si>
    <t>Tata Communications Ltd</t>
  </si>
  <si>
    <t>INE151A01013</t>
  </si>
  <si>
    <t>Kalyan Jewellers India Ltd</t>
  </si>
  <si>
    <t>INE303R01014</t>
  </si>
  <si>
    <t>JSW Infrastructure Ltd</t>
  </si>
  <si>
    <t>INE880J01026</t>
  </si>
  <si>
    <t>ITC Hotels Ltd</t>
  </si>
  <si>
    <t>INE379A01028</t>
  </si>
  <si>
    <t>Aster DM Quality Care Ltd</t>
  </si>
  <si>
    <t>INE914M01019</t>
  </si>
  <si>
    <t>Gujarat Fluorochemicals Ltd</t>
  </si>
  <si>
    <t>INE09N301011</t>
  </si>
  <si>
    <t>PI Industries Ltd</t>
  </si>
  <si>
    <t>INE603J01030</t>
  </si>
  <si>
    <t>LG Electronics India Ltd</t>
  </si>
  <si>
    <t>INE324D01010</t>
  </si>
  <si>
    <t>Jubilant Foodworks Ltd</t>
  </si>
  <si>
    <t>INE797F01020</t>
  </si>
  <si>
    <t>Bank Of Maharashtra</t>
  </si>
  <si>
    <t>INE457A01014</t>
  </si>
  <si>
    <t>Astral Ltd</t>
  </si>
  <si>
    <t>INE006I01046</t>
  </si>
  <si>
    <t>ICICI Life Insurance Ltd</t>
  </si>
  <si>
    <t>INE726G01019</t>
  </si>
  <si>
    <t>Ajanta Pharma Ltd</t>
  </si>
  <si>
    <t>INE031B01049</t>
  </si>
  <si>
    <t>ICICI Prudential Asset Management Co Ltd</t>
  </si>
  <si>
    <t>INE346A01027</t>
  </si>
  <si>
    <t>Hindustan Copper Ltd</t>
  </si>
  <si>
    <t>INE531E01026</t>
  </si>
  <si>
    <t>Exide Industries Ltd</t>
  </si>
  <si>
    <t>INE302A01020</t>
  </si>
  <si>
    <t>Motilal Oswal Financial Services Ltd</t>
  </si>
  <si>
    <t>INE338I01027</t>
  </si>
  <si>
    <t>LIC Housing Finance Ltd</t>
  </si>
  <si>
    <t>INE115A01026</t>
  </si>
  <si>
    <t>Adani Total Gas Ltd</t>
  </si>
  <si>
    <t>INE399L01023</t>
  </si>
  <si>
    <t>Schaeffler India Ltd</t>
  </si>
  <si>
    <t>INE513A01022</t>
  </si>
  <si>
    <t>Container Corporation Of India Ltd</t>
  </si>
  <si>
    <t>INE111A01025</t>
  </si>
  <si>
    <t>AIA Engineering Ltd</t>
  </si>
  <si>
    <t>INE212H01026</t>
  </si>
  <si>
    <t>Abbott India Ltd</t>
  </si>
  <si>
    <t>INE358A01014</t>
  </si>
  <si>
    <t>Berger Paints India Ltd</t>
  </si>
  <si>
    <t>INE463A01038</t>
  </si>
  <si>
    <t>Indian Railway Catering And Tourism Corporation Ltd</t>
  </si>
  <si>
    <t>INE335Y01020</t>
  </si>
  <si>
    <t>Authum Investment &amp; Infrastructure Ltd</t>
  </si>
  <si>
    <t>INE206F01022</t>
  </si>
  <si>
    <t>Premier Energies Ltd</t>
  </si>
  <si>
    <t>INE0BS701011</t>
  </si>
  <si>
    <t>Patanjali Foods Ltd</t>
  </si>
  <si>
    <t>INE619A01035</t>
  </si>
  <si>
    <t>Agricultural Food &amp; other Products</t>
  </si>
  <si>
    <t>K.P.R. Mill Ltd</t>
  </si>
  <si>
    <t>INE930H01031</t>
  </si>
  <si>
    <t>General Insurance Corporation Of India</t>
  </si>
  <si>
    <t>INE481Y01014</t>
  </si>
  <si>
    <t>Bharti Hexacom Ltd</t>
  </si>
  <si>
    <t>INE343G01021</t>
  </si>
  <si>
    <t>Thermax Ltd</t>
  </si>
  <si>
    <t>INE152A01029</t>
  </si>
  <si>
    <t>Linde India Ltd</t>
  </si>
  <si>
    <t>INE473A01011</t>
  </si>
  <si>
    <t>Narayana Hrudayalaya Ltd</t>
  </si>
  <si>
    <t>INE410P01011</t>
  </si>
  <si>
    <t>L&amp;T Technology Services Ltd</t>
  </si>
  <si>
    <t>INE010V01017</t>
  </si>
  <si>
    <t>IT - Services</t>
  </si>
  <si>
    <t>Global Health Ltd</t>
  </si>
  <si>
    <t>INE474Q01031</t>
  </si>
  <si>
    <t>CRISIL Ltd</t>
  </si>
  <si>
    <t>INE007A01025</t>
  </si>
  <si>
    <t>Cochin Shipyard Ltd</t>
  </si>
  <si>
    <t>INE704P01025</t>
  </si>
  <si>
    <t>HDB Financial Services Ltd</t>
  </si>
  <si>
    <t>INE756I01012</t>
  </si>
  <si>
    <t>Dalmia Bharat Ltd</t>
  </si>
  <si>
    <t>INE00R701025</t>
  </si>
  <si>
    <t>Glaxosmithkline Pharmaceuticals Ltd</t>
  </si>
  <si>
    <t>INE159A01016</t>
  </si>
  <si>
    <t>Rail Vikas Nigam Ltd</t>
  </si>
  <si>
    <t>INE415G01027</t>
  </si>
  <si>
    <t>Bharat Dynamics Ltd</t>
  </si>
  <si>
    <t>INE171Z01026</t>
  </si>
  <si>
    <t>Anthem Biosciences Ltd</t>
  </si>
  <si>
    <t>INE0CZ201020</t>
  </si>
  <si>
    <t>Bajaj Housing Finance Ltd</t>
  </si>
  <si>
    <t>INE377Y01014</t>
  </si>
  <si>
    <t>United Breweries Ltd</t>
  </si>
  <si>
    <t>INE686F01025</t>
  </si>
  <si>
    <t>NLC India Ltd</t>
  </si>
  <si>
    <t>INE589A01014</t>
  </si>
  <si>
    <t>Endurance Technologies Ltd</t>
  </si>
  <si>
    <t>INE913H01037</t>
  </si>
  <si>
    <t>Indian Renewable Energy Development Agency Ltd</t>
  </si>
  <si>
    <t>INE202E01016</t>
  </si>
  <si>
    <t>NTPC Green Energy Ltd</t>
  </si>
  <si>
    <t>INE0ONG01011</t>
  </si>
  <si>
    <t>Hexaware Technologies Ltd</t>
  </si>
  <si>
    <t>INE093A01041</t>
  </si>
  <si>
    <t>Tata Investment Corporation Ltd</t>
  </si>
  <si>
    <t>INE672A01026</t>
  </si>
  <si>
    <t>Housing &amp; Urban Development Corporation Ltd</t>
  </si>
  <si>
    <t>INE031A01017</t>
  </si>
  <si>
    <t>Godfrey Phillips India Ltd</t>
  </si>
  <si>
    <t>INE260B01028</t>
  </si>
  <si>
    <t>Cigarettes &amp; Tobacco Products</t>
  </si>
  <si>
    <t>Indian Overseas Bank</t>
  </si>
  <si>
    <t>INE565A01014</t>
  </si>
  <si>
    <t>Fertilizers And Chemicals Travancore Ltd</t>
  </si>
  <si>
    <t>INE188A01015</t>
  </si>
  <si>
    <t>Godrej Industries Ltd</t>
  </si>
  <si>
    <t>INE233A01035</t>
  </si>
  <si>
    <t>Diversified</t>
  </si>
  <si>
    <t>Sona Blw Precision Forgings Ltd</t>
  </si>
  <si>
    <t>INE073K01018</t>
  </si>
  <si>
    <t>Karur Vysya Bank Ltd</t>
  </si>
  <si>
    <t>INE036D01028</t>
  </si>
  <si>
    <t>Ather Energy Ltd</t>
  </si>
  <si>
    <t>INE0LEZ01016</t>
  </si>
  <si>
    <t>Navin Fluorine International Ltd</t>
  </si>
  <si>
    <t>INE048G01026</t>
  </si>
  <si>
    <t>Welspun Corp Ltd</t>
  </si>
  <si>
    <t>INE191B01025</t>
  </si>
  <si>
    <t>Gland Pharma Ltd</t>
  </si>
  <si>
    <t>INE068V01023</t>
  </si>
  <si>
    <t>Sterlite Technologies Ltd</t>
  </si>
  <si>
    <t>INE089C01029</t>
  </si>
  <si>
    <t>Telecom - Equipment &amp; Accessories</t>
  </si>
  <si>
    <t>HFCL Ltd</t>
  </si>
  <si>
    <t>INE548A01028</t>
  </si>
  <si>
    <t>Delhivery Ltd</t>
  </si>
  <si>
    <t>INE148O01028</t>
  </si>
  <si>
    <t>Central Depository Services (India) Ltd</t>
  </si>
  <si>
    <t>INE736A01011</t>
  </si>
  <si>
    <t>Cupid Ltd</t>
  </si>
  <si>
    <t>INE509F01029</t>
  </si>
  <si>
    <t>RBL Bank Ltd</t>
  </si>
  <si>
    <t>INE976G01028</t>
  </si>
  <si>
    <t>Sai Life Sciences Ltd</t>
  </si>
  <si>
    <t>INE570L01029</t>
  </si>
  <si>
    <t>Acutaas Chemicals Ltd</t>
  </si>
  <si>
    <t>INE00FF01025</t>
  </si>
  <si>
    <t>City Union Bank Ltd</t>
  </si>
  <si>
    <t>INE491A01021</t>
  </si>
  <si>
    <t>Anand Rathi Wealth Ltd</t>
  </si>
  <si>
    <t>INE463V01026</t>
  </si>
  <si>
    <t>PNB Housing Finance Ltd</t>
  </si>
  <si>
    <t>INE572E01012</t>
  </si>
  <si>
    <t>Redington Ltd</t>
  </si>
  <si>
    <t>INE891D01026</t>
  </si>
  <si>
    <t>Commercial Services &amp; Supplies</t>
  </si>
  <si>
    <t>Krishna Institute Of Medical Sciences Ltd</t>
  </si>
  <si>
    <t>INE967H01025</t>
  </si>
  <si>
    <t>Angel One Ltd</t>
  </si>
  <si>
    <t>INE732I01021</t>
  </si>
  <si>
    <t>Sansera Engineering Ltd</t>
  </si>
  <si>
    <t>INE953O01021</t>
  </si>
  <si>
    <t>Neuland Laboratories Ltd</t>
  </si>
  <si>
    <t>INE794A01010</t>
  </si>
  <si>
    <t>PTC Industries Ltd</t>
  </si>
  <si>
    <t>INE596F01018</t>
  </si>
  <si>
    <t>Poonawalla Fincorp Ltd</t>
  </si>
  <si>
    <t>INE511C01022</t>
  </si>
  <si>
    <t>TD Power Systems Ltd</t>
  </si>
  <si>
    <t>INE419M01035</t>
  </si>
  <si>
    <t>Great Eastern Shipping Co Ltd</t>
  </si>
  <si>
    <t>INE017A01032</t>
  </si>
  <si>
    <t>Computer Age Management Services Ltd</t>
  </si>
  <si>
    <t>INE596I01020</t>
  </si>
  <si>
    <t>Wockhardt Ltd</t>
  </si>
  <si>
    <t>INE049B01025</t>
  </si>
  <si>
    <t>Craftsman Automation Ltd</t>
  </si>
  <si>
    <t>INE00LO01017</t>
  </si>
  <si>
    <t>Kalpataru Projects International Ltd</t>
  </si>
  <si>
    <t>INE220B01022</t>
  </si>
  <si>
    <t>Kirloskar Oil Engines Ltd</t>
  </si>
  <si>
    <t>INE146L01010</t>
  </si>
  <si>
    <t>MTAR Technologies Ltd</t>
  </si>
  <si>
    <t>INE864I01014</t>
  </si>
  <si>
    <t>Dr. Lal Path Labs Ltd</t>
  </si>
  <si>
    <t>INE600L01024</t>
  </si>
  <si>
    <t>Piramal Pharma Ltd</t>
  </si>
  <si>
    <t>INE0DK501011</t>
  </si>
  <si>
    <t>Nuvama Wealth Management Ltd</t>
  </si>
  <si>
    <t>INE531F01023</t>
  </si>
  <si>
    <t>Aegis Logistics Ltd</t>
  </si>
  <si>
    <t>INE208C01025</t>
  </si>
  <si>
    <t>Cholamandalam Financial Holdings Ltd</t>
  </si>
  <si>
    <t>INE149A01033</t>
  </si>
  <si>
    <t>Amber Enterprises India Ltd</t>
  </si>
  <si>
    <t>INE371P01015</t>
  </si>
  <si>
    <t>Syrma SGS Technology Ltd</t>
  </si>
  <si>
    <t>INE0DYJ01015</t>
  </si>
  <si>
    <t>Star Health And Allied Insurance Co Ltd</t>
  </si>
  <si>
    <t>INE575P01011</t>
  </si>
  <si>
    <t>Granules India Ltd</t>
  </si>
  <si>
    <t>INE101D01020</t>
  </si>
  <si>
    <t>IIFL Finance Ltd</t>
  </si>
  <si>
    <t>INE530B01024</t>
  </si>
  <si>
    <t>Onesource Specialty Pharma Ltd</t>
  </si>
  <si>
    <t>INE013P01021</t>
  </si>
  <si>
    <t>Himadri Speciality Chemical Ltd</t>
  </si>
  <si>
    <t>INE019C01026</t>
  </si>
  <si>
    <t>Carborundum Universal Ltd</t>
  </si>
  <si>
    <t>INE120A01034</t>
  </si>
  <si>
    <t>Data Patterns India Ltd</t>
  </si>
  <si>
    <t>INE0IX101010</t>
  </si>
  <si>
    <t>Kfin Technologies Ltd</t>
  </si>
  <si>
    <t>INE138Y01010</t>
  </si>
  <si>
    <t>Tata Technologies Ltd</t>
  </si>
  <si>
    <t>INE142M01025</t>
  </si>
  <si>
    <t>Asahi India Glass Ltd</t>
  </si>
  <si>
    <t>INE439A01020</t>
  </si>
  <si>
    <t>Elgi Equipments Ltd</t>
  </si>
  <si>
    <t>INE285A01027</t>
  </si>
  <si>
    <t>PVR Inox Ltd</t>
  </si>
  <si>
    <t>INE191H01014</t>
  </si>
  <si>
    <t>Entertainment</t>
  </si>
  <si>
    <t>Deepak Nitrite Ltd</t>
  </si>
  <si>
    <t>INE288B01029</t>
  </si>
  <si>
    <t>Home First Finance Co India Ltd</t>
  </si>
  <si>
    <t>INE481N01025</t>
  </si>
  <si>
    <t>Aditya Infotech Ltd</t>
  </si>
  <si>
    <t>INE819V01029</t>
  </si>
  <si>
    <t>Timken India Ltd</t>
  </si>
  <si>
    <t>INE325A01013</t>
  </si>
  <si>
    <t>Kaynes Technology India Ltd</t>
  </si>
  <si>
    <t>INE918Z01012</t>
  </si>
  <si>
    <t>Brigade Enterprises Ltd</t>
  </si>
  <si>
    <t>INE791I01019</t>
  </si>
  <si>
    <t>Indraprastha Gas Ltd</t>
  </si>
  <si>
    <t>INE203G01027</t>
  </si>
  <si>
    <t>Sagility Ltd</t>
  </si>
  <si>
    <t>INE0W2G01015</t>
  </si>
  <si>
    <t>ZF Commercial Vehicle Control Systems India Ltd</t>
  </si>
  <si>
    <t>INE342J01019</t>
  </si>
  <si>
    <t>CarTrade Tech Ltd</t>
  </si>
  <si>
    <t>INE290S01011</t>
  </si>
  <si>
    <t>Tata Chemicals Ltd</t>
  </si>
  <si>
    <t>INE092A01019</t>
  </si>
  <si>
    <t>Firstsource Solutions Ltd</t>
  </si>
  <si>
    <t>INE684F01012</t>
  </si>
  <si>
    <t>The Ramco Cements Ltd</t>
  </si>
  <si>
    <t>INE331A01037</t>
  </si>
  <si>
    <t>Kajaria Ceramics Ltd</t>
  </si>
  <si>
    <t>INE217B01036</t>
  </si>
  <si>
    <t>Sammaan Capital Ltd</t>
  </si>
  <si>
    <t>INE148I01020</t>
  </si>
  <si>
    <t>HBL Engineering Ltd</t>
  </si>
  <si>
    <t>INE292B01021</t>
  </si>
  <si>
    <t>Aarti Industries Ltd</t>
  </si>
  <si>
    <t>INE769A01020</t>
  </si>
  <si>
    <t>Castrol India Ltd</t>
  </si>
  <si>
    <t>INE172A01027</t>
  </si>
  <si>
    <t>Motherson Sumi Wiring India Ltd</t>
  </si>
  <si>
    <t>INE0FS801015</t>
  </si>
  <si>
    <t>Inventurus Knowledge Solutions Ltd</t>
  </si>
  <si>
    <t>INE115Q01022</t>
  </si>
  <si>
    <t>Capri Global Capital Ltd</t>
  </si>
  <si>
    <t>INE180C01042</t>
  </si>
  <si>
    <t>Cyient Ltd</t>
  </si>
  <si>
    <t>INE136B01020</t>
  </si>
  <si>
    <t>KPIT Technologies Ltd</t>
  </si>
  <si>
    <t>INE04I401011</t>
  </si>
  <si>
    <t>Cemindia Projects Ltd</t>
  </si>
  <si>
    <t>INE686A01026</t>
  </si>
  <si>
    <t>Finolex Cables Ltd</t>
  </si>
  <si>
    <t>INE235A01022</t>
  </si>
  <si>
    <t>Pine Labs Ltd</t>
  </si>
  <si>
    <t>INE15B701018</t>
  </si>
  <si>
    <t>PG Electroplast Ltd</t>
  </si>
  <si>
    <t>INE457L01029</t>
  </si>
  <si>
    <t>Affle 3i Ltd</t>
  </si>
  <si>
    <t>INE00WC01027</t>
  </si>
  <si>
    <t>Amara Raja Energy And Mobility Ltd</t>
  </si>
  <si>
    <t>INE885A01032</t>
  </si>
  <si>
    <t>Force Motors Ltd</t>
  </si>
  <si>
    <t>INE451A01017</t>
  </si>
  <si>
    <t>Gabriel India Ltd</t>
  </si>
  <si>
    <t>INE524A01029</t>
  </si>
  <si>
    <t>Netweb Technologies India Ltd</t>
  </si>
  <si>
    <t>INE0NT901020</t>
  </si>
  <si>
    <t>Shyam Metalics And Energy Ltd</t>
  </si>
  <si>
    <t>INE810G01011</t>
  </si>
  <si>
    <t>Usha Martin Ltd</t>
  </si>
  <si>
    <t>INE228A01035</t>
  </si>
  <si>
    <t>Acme Solar Holdings Ltd</t>
  </si>
  <si>
    <t>INE622W01025</t>
  </si>
  <si>
    <t>Indian Energy Exchange Ltd</t>
  </si>
  <si>
    <t>INE022Q01020</t>
  </si>
  <si>
    <t>Atul Ltd</t>
  </si>
  <si>
    <t>INE100A01010</t>
  </si>
  <si>
    <t>CESC Ltd</t>
  </si>
  <si>
    <t>INE486A01021</t>
  </si>
  <si>
    <t>Emcure Pharmaceuticals Ltd</t>
  </si>
  <si>
    <t>INE168P01015</t>
  </si>
  <si>
    <t>Belrise Industries Ltd</t>
  </si>
  <si>
    <t>INE894V01022</t>
  </si>
  <si>
    <t>Spr Auto Technologies Ltd</t>
  </si>
  <si>
    <t>INE526E01018</t>
  </si>
  <si>
    <t>Jyoti CNC Automation Ltd</t>
  </si>
  <si>
    <t>INE980O01024</t>
  </si>
  <si>
    <t>Natco Pharma Ltd</t>
  </si>
  <si>
    <t>INE987B01026</t>
  </si>
  <si>
    <t>Five-Star Business Finance Ltd</t>
  </si>
  <si>
    <t>INE128S01021</t>
  </si>
  <si>
    <t>Syngene International Ltd</t>
  </si>
  <si>
    <t>INE398R01022</t>
  </si>
  <si>
    <t>BEML Ltd</t>
  </si>
  <si>
    <t>INE258A01024</t>
  </si>
  <si>
    <t>Physicswallah Ltd</t>
  </si>
  <si>
    <t>INE0LP301011</t>
  </si>
  <si>
    <t>Other Consumer Services</t>
  </si>
  <si>
    <t>Ola Electric Mobility Ltd</t>
  </si>
  <si>
    <t>INE0LXG01040</t>
  </si>
  <si>
    <t>Deepak Fertilizers and Petrochemicals Corporation Ltd</t>
  </si>
  <si>
    <t>INE501A01019</t>
  </si>
  <si>
    <t>Zen Technologies Ltd</t>
  </si>
  <si>
    <t>INE251B01027</t>
  </si>
  <si>
    <t>Chennai Petroleum Corporation Ltd</t>
  </si>
  <si>
    <t>INE178A01016</t>
  </si>
  <si>
    <t>Cohance Lifesciences Ltd</t>
  </si>
  <si>
    <t>INE03QK01018</t>
  </si>
  <si>
    <t>NBCC (India) Ltd</t>
  </si>
  <si>
    <t>INE095N01031</t>
  </si>
  <si>
    <t>Vijaya Diagnostic Centre Ltd</t>
  </si>
  <si>
    <t>INE043W01024</t>
  </si>
  <si>
    <t>Emami Ltd</t>
  </si>
  <si>
    <t>INE548C01032</t>
  </si>
  <si>
    <t>Nava Ltd</t>
  </si>
  <si>
    <t>INE725A01030</t>
  </si>
  <si>
    <t>Azad Engineering Ltd</t>
  </si>
  <si>
    <t>INE02IJ01035</t>
  </si>
  <si>
    <t>Engineers India Ltd</t>
  </si>
  <si>
    <t>INE510A01028</t>
  </si>
  <si>
    <t>Aptus Value Housing Finance India Ltd</t>
  </si>
  <si>
    <t>INE852O01025</t>
  </si>
  <si>
    <t>R R Kabel Ltd</t>
  </si>
  <si>
    <t>INE777K01022</t>
  </si>
  <si>
    <t>Welspun Living Ltd</t>
  </si>
  <si>
    <t>INE192B01031</t>
  </si>
  <si>
    <t>Anant Raj Ltd</t>
  </si>
  <si>
    <t>INE242C01024</t>
  </si>
  <si>
    <t>Balrampur Chini Mills Ltd</t>
  </si>
  <si>
    <t>INE119A01028</t>
  </si>
  <si>
    <t>Ramkrishna Forgings Ltd</t>
  </si>
  <si>
    <t>INE399G01023</t>
  </si>
  <si>
    <t>CCL Products (India) Ltd</t>
  </si>
  <si>
    <t>INE421D01022</t>
  </si>
  <si>
    <t>Honasa Consumer Ltd</t>
  </si>
  <si>
    <t>INE0J5401028</t>
  </si>
  <si>
    <t>Honeywell Automation India Ltd</t>
  </si>
  <si>
    <t>INE671A01010</t>
  </si>
  <si>
    <t>CEAT Ltd</t>
  </si>
  <si>
    <t>INE482A01020</t>
  </si>
  <si>
    <t>Schneider Electric Infrastructure Ltd</t>
  </si>
  <si>
    <t>INE839M01018</t>
  </si>
  <si>
    <t>eClerx Services Ltd</t>
  </si>
  <si>
    <t>INE738I01010</t>
  </si>
  <si>
    <t>Whirlpool Of India Ltd</t>
  </si>
  <si>
    <t>INE716A01013</t>
  </si>
  <si>
    <t>EID Parry India Ltd</t>
  </si>
  <si>
    <t>INE126A01031</t>
  </si>
  <si>
    <t>Jaiprakash Power Ventures Ltd</t>
  </si>
  <si>
    <t>INE351F01018</t>
  </si>
  <si>
    <t>IRB Infrastructure Developers Ltd</t>
  </si>
  <si>
    <t>INE821I01022</t>
  </si>
  <si>
    <t>Choice International Ltd</t>
  </si>
  <si>
    <t>INE102B01014</t>
  </si>
  <si>
    <t>Zensar Technologies Ltd</t>
  </si>
  <si>
    <t>INE520A01027</t>
  </si>
  <si>
    <t>Zee Entertainment Enterprises Ltd</t>
  </si>
  <si>
    <t>INE256A01028</t>
  </si>
  <si>
    <t>Rainbow Childrens Medicare Ltd</t>
  </si>
  <si>
    <t>INE961O01016</t>
  </si>
  <si>
    <t>Can Fin Homes Ltd</t>
  </si>
  <si>
    <t>INE477A01020</t>
  </si>
  <si>
    <t>Sun TV Network Ltd</t>
  </si>
  <si>
    <t>INE424H01027</t>
  </si>
  <si>
    <t>Mahanagar Gas Ltd</t>
  </si>
  <si>
    <t>INE002S01010</t>
  </si>
  <si>
    <t>Aditya Birla Sun Life AMC Ltd</t>
  </si>
  <si>
    <t>INE404A01024</t>
  </si>
  <si>
    <t>Gillette India Ltd</t>
  </si>
  <si>
    <t>INE322A01010</t>
  </si>
  <si>
    <t>Rubicon Research Ltd</t>
  </si>
  <si>
    <t>INE506V01022</t>
  </si>
  <si>
    <t>Garden Reach Shipbuilders &amp; Engineers Ltd</t>
  </si>
  <si>
    <t>INE382Z01011</t>
  </si>
  <si>
    <t>EIH Ltd</t>
  </si>
  <si>
    <t>INE230A01023</t>
  </si>
  <si>
    <t>Vedanta Power Ltd</t>
  </si>
  <si>
    <t>INE694L01019</t>
  </si>
  <si>
    <t>Paradeep Phosphates Ltd</t>
  </si>
  <si>
    <t>INE088F01024</t>
  </si>
  <si>
    <t>Creditaccess Grameen Ltd</t>
  </si>
  <si>
    <t>INE741K01010</t>
  </si>
  <si>
    <t>Poly Medicure Ltd</t>
  </si>
  <si>
    <t>INE205C01021</t>
  </si>
  <si>
    <t>Healthcare Equipment &amp; Supplies</t>
  </si>
  <si>
    <t>Triveni Turbine Ltd</t>
  </si>
  <si>
    <t>INE152M01016</t>
  </si>
  <si>
    <t>Lemon Tree Hotels Ltd</t>
  </si>
  <si>
    <t>INE970X01018</t>
  </si>
  <si>
    <t>Aether Industries Ltd</t>
  </si>
  <si>
    <t>INE0BWX01014</t>
  </si>
  <si>
    <t>Birlasoft Ltd</t>
  </si>
  <si>
    <t>INE836A01035</t>
  </si>
  <si>
    <t>Thangamayil Jewellery Ltd</t>
  </si>
  <si>
    <t>INE085J01014</t>
  </si>
  <si>
    <t>Inox Wind Ltd</t>
  </si>
  <si>
    <t>INE066P01011</t>
  </si>
  <si>
    <t>Jindal Saw Ltd</t>
  </si>
  <si>
    <t>INE324A01032</t>
  </si>
  <si>
    <t>Urban Co Ltd</t>
  </si>
  <si>
    <t>INE0CAZ01013</t>
  </si>
  <si>
    <t>TBO Tek Ltd</t>
  </si>
  <si>
    <t>INE673O01025</t>
  </si>
  <si>
    <t>Aditya Birla Real Estate Ltd</t>
  </si>
  <si>
    <t>INE055A01016</t>
  </si>
  <si>
    <t>Chambal Fertilizers &amp; Chemicals Ltd</t>
  </si>
  <si>
    <t>INE085A01013</t>
  </si>
  <si>
    <t>Titagarh Rail Systems Ltd</t>
  </si>
  <si>
    <t>INE615H01020</t>
  </si>
  <si>
    <t>The Jammu &amp; Kashmir Bank Ltd</t>
  </si>
  <si>
    <t>INE168A01041</t>
  </si>
  <si>
    <t>LT Foods Ltd</t>
  </si>
  <si>
    <t>INE818H01020</t>
  </si>
  <si>
    <t>Reliance Power Ltd</t>
  </si>
  <si>
    <t>INE614G01033</t>
  </si>
  <si>
    <t>Devyani International Ltd</t>
  </si>
  <si>
    <t>INE872J01023</t>
  </si>
  <si>
    <t>Vedanta Oil And Gas Ltd</t>
  </si>
  <si>
    <t>INE704J01044</t>
  </si>
  <si>
    <t>Minda Corporation Ltd</t>
  </si>
  <si>
    <t>INE842C01021</t>
  </si>
  <si>
    <t>Sobha Ltd</t>
  </si>
  <si>
    <t>INE671H01015</t>
  </si>
  <si>
    <t>Central Bank of India</t>
  </si>
  <si>
    <t>INE483A01010</t>
  </si>
  <si>
    <t>Vardhman Textiles Ltd</t>
  </si>
  <si>
    <t>INE825A01020</t>
  </si>
  <si>
    <t>PCBL Chemical Ltd</t>
  </si>
  <si>
    <t>INE602A01031</t>
  </si>
  <si>
    <t>Graphite India Ltd</t>
  </si>
  <si>
    <t>INE371A01025</t>
  </si>
  <si>
    <t>Godawari Power &amp; Ispat Ltd</t>
  </si>
  <si>
    <t>INE177H01039</t>
  </si>
  <si>
    <t>Jubilant Ingrevia Ltd</t>
  </si>
  <si>
    <t>INE0BY001018</t>
  </si>
  <si>
    <t>Caplin Point Laboratories Ltd</t>
  </si>
  <si>
    <t>INE475E01026</t>
  </si>
  <si>
    <t>NCC Ltd</t>
  </si>
  <si>
    <t>INE868B01028</t>
  </si>
  <si>
    <t>Aadhar Housing Finance Ltd</t>
  </si>
  <si>
    <t>INE883F01010</t>
  </si>
  <si>
    <t>Indiamart Intermesh Ltd</t>
  </si>
  <si>
    <t>INE933S01016</t>
  </si>
  <si>
    <t>Intellect Design Arena Ltd</t>
  </si>
  <si>
    <t>INE306R01017</t>
  </si>
  <si>
    <t>IDBI Bank Ltd</t>
  </si>
  <si>
    <t>INE008A01015</t>
  </si>
  <si>
    <t>CIE Automotive India Ltd</t>
  </si>
  <si>
    <t>INE536H01010</t>
  </si>
  <si>
    <t>Zydus Wellness Ltd</t>
  </si>
  <si>
    <t>INE768C01028</t>
  </si>
  <si>
    <t>Tenneco Clean Air India Ltd</t>
  </si>
  <si>
    <t>INE19RI01016</t>
  </si>
  <si>
    <t>Gravita India Ltd</t>
  </si>
  <si>
    <t>INE024L01027</t>
  </si>
  <si>
    <t>Canara HSBC Life Insurance Co Ltd</t>
  </si>
  <si>
    <t>INE01TY01017</t>
  </si>
  <si>
    <t>NMDC Steel Ltd</t>
  </si>
  <si>
    <t>INE0NNS01018</t>
  </si>
  <si>
    <t>Vedanta Iron And Steel Ltd</t>
  </si>
  <si>
    <t>INE1CLE01013</t>
  </si>
  <si>
    <t>Privi Speciality Chemicals Ltd</t>
  </si>
  <si>
    <t>INE959A01019</t>
  </si>
  <si>
    <t>KEC International Ltd</t>
  </si>
  <si>
    <t>INE389H01022</t>
  </si>
  <si>
    <t>Aavas Financiers Ltd</t>
  </si>
  <si>
    <t>INE216P01012</t>
  </si>
  <si>
    <t>Inox India Ltd</t>
  </si>
  <si>
    <t>INE616N01034</t>
  </si>
  <si>
    <t>Techno Electric &amp; Engineering Co Ltd</t>
  </si>
  <si>
    <t>INE285K01026</t>
  </si>
  <si>
    <t>JM Financial Ltd</t>
  </si>
  <si>
    <t>INE780C01023</t>
  </si>
  <si>
    <t>Shipping Corporation of India Ltd</t>
  </si>
  <si>
    <t>INE109A01011</t>
  </si>
  <si>
    <t>Concord Biotech Ltd</t>
  </si>
  <si>
    <t>INE338H01029</t>
  </si>
  <si>
    <t>Action Construction Equipment Ltd</t>
  </si>
  <si>
    <t>INE731H01025</t>
  </si>
  <si>
    <t>Doms Industries Ltd</t>
  </si>
  <si>
    <t>INE321T01012</t>
  </si>
  <si>
    <t>Household Products</t>
  </si>
  <si>
    <t>Kirloskar Brothers Ltd</t>
  </si>
  <si>
    <t>INE732A01036</t>
  </si>
  <si>
    <t>Sarda Energy &amp; Minerals Ltd</t>
  </si>
  <si>
    <t>INE385C01021</t>
  </si>
  <si>
    <t>International Gemological Institute Ltd</t>
  </si>
  <si>
    <t>INE0Q9301021</t>
  </si>
  <si>
    <t>Bata India Ltd</t>
  </si>
  <si>
    <t>INE176A01028</t>
  </si>
  <si>
    <t>Heg Graphite Ltd</t>
  </si>
  <si>
    <t>INE0Y9J01020</t>
  </si>
  <si>
    <t>Olectra Greentech Ltd</t>
  </si>
  <si>
    <t>INE260D01016</t>
  </si>
  <si>
    <t>Sumitomo Chemical India Ltd</t>
  </si>
  <si>
    <t>INE258G01013</t>
  </si>
  <si>
    <t>The New India Assurance Co Ltd</t>
  </si>
  <si>
    <t>INE470Y01017</t>
  </si>
  <si>
    <t>SJVN Ltd</t>
  </si>
  <si>
    <t>INE002L01015</t>
  </si>
  <si>
    <t>Clean Max Enviro Energy Solutions Ltd</t>
  </si>
  <si>
    <t>INE647U01026</t>
  </si>
  <si>
    <t>JK Tyre &amp; Industries Ltd</t>
  </si>
  <si>
    <t>INE573A01042</t>
  </si>
  <si>
    <t>Black Box Ltd</t>
  </si>
  <si>
    <t>INE676A01027</t>
  </si>
  <si>
    <t>Allied Blenders And Distillers Ltd</t>
  </si>
  <si>
    <t>INE552Z01027</t>
  </si>
  <si>
    <t>JSW Cement Ltd</t>
  </si>
  <si>
    <t>INE718I01012</t>
  </si>
  <si>
    <t>Elecon Engineering Co Ltd</t>
  </si>
  <si>
    <t>INE205B01031</t>
  </si>
  <si>
    <t>IFCI Ltd</t>
  </si>
  <si>
    <t>INE039A01010</t>
  </si>
  <si>
    <t>Fractal Analytics Ltd</t>
  </si>
  <si>
    <t>INE212S01015</t>
  </si>
  <si>
    <t>Brainbees Solutions Ltd</t>
  </si>
  <si>
    <t>INE02RE01045</t>
  </si>
  <si>
    <t>Anupam Rasayan India Ltd</t>
  </si>
  <si>
    <t>INE930P01018</t>
  </si>
  <si>
    <t>Clean Science And Technology Ltd</t>
  </si>
  <si>
    <t>INE227W01023</t>
  </si>
  <si>
    <t>KSB Ltd</t>
  </si>
  <si>
    <t>INE999A01023</t>
  </si>
  <si>
    <t>UTI Asset Management Co Ltd</t>
  </si>
  <si>
    <t>INE094J01016</t>
  </si>
  <si>
    <t>Gujarat Mineral Development Corporation Ltd</t>
  </si>
  <si>
    <t>INE131A01031</t>
  </si>
  <si>
    <t>Tejas Networks Ltd</t>
  </si>
  <si>
    <t>INE010J01012</t>
  </si>
  <si>
    <t>Afcons Infrastructure Ltd</t>
  </si>
  <si>
    <t>INE101I01011</t>
  </si>
  <si>
    <t>Nuvoco Vistas Corporation Ltd</t>
  </si>
  <si>
    <t>INE118D01016</t>
  </si>
  <si>
    <t>Transformers And Rectifiers India Ltd</t>
  </si>
  <si>
    <t>INE763I01026</t>
  </si>
  <si>
    <t>Aegis Vopak Terminals Ltd</t>
  </si>
  <si>
    <t>INE0INX01018</t>
  </si>
  <si>
    <t>Emmvee Photovoltaic Power Ltd</t>
  </si>
  <si>
    <t>INE1C6T01020</t>
  </si>
  <si>
    <t>Swan Corp Ltd</t>
  </si>
  <si>
    <t>INE665A01038</t>
  </si>
  <si>
    <t>IRCON International Ltd</t>
  </si>
  <si>
    <t>INE962Y01021</t>
  </si>
  <si>
    <t>Mangalore Refinery &amp; Petrochemicals Ltd</t>
  </si>
  <si>
    <t>INE103A01014</t>
  </si>
  <si>
    <t>Heg Advanced Materials Ltd</t>
  </si>
  <si>
    <t>INE545A01024</t>
  </si>
  <si>
    <t>Tega Industries Ltd</t>
  </si>
  <si>
    <t>INE011K01018</t>
  </si>
  <si>
    <t>Prime Focus Ltd</t>
  </si>
  <si>
    <t>INE367G01038</t>
  </si>
  <si>
    <t>Signatureglobal (India) Ltd</t>
  </si>
  <si>
    <t>INE903U01023</t>
  </si>
  <si>
    <t>Trident Ltd</t>
  </si>
  <si>
    <t>INE064C01022</t>
  </si>
  <si>
    <t>Avanti Feeds Ltd</t>
  </si>
  <si>
    <t>INE871C01038</t>
  </si>
  <si>
    <t>BLS International Services Ltd</t>
  </si>
  <si>
    <t>INE153T01027</t>
  </si>
  <si>
    <t>Rites Ltd</t>
  </si>
  <si>
    <t>INE320J01015</t>
  </si>
  <si>
    <t>UCO Bank</t>
  </si>
  <si>
    <t>INE691A01018</t>
  </si>
  <si>
    <t>Jupiter Wagons Ltd</t>
  </si>
  <si>
    <t>INE209L01016</t>
  </si>
  <si>
    <t>Rhi Magnesita India Ltd</t>
  </si>
  <si>
    <t>INE743M01012</t>
  </si>
  <si>
    <t>The India Cements Ltd</t>
  </si>
  <si>
    <t>INE383A01012</t>
  </si>
  <si>
    <t>ITI Ltd</t>
  </si>
  <si>
    <t>INE248A01017</t>
  </si>
  <si>
    <t>Railtel Corporation Of India Ltd</t>
  </si>
  <si>
    <t>INE0DD101019</t>
  </si>
  <si>
    <t>Central Mine Planning &amp; Design Institute Ltd</t>
  </si>
  <si>
    <t>INE05HV01027</t>
  </si>
  <si>
    <t>Jain Resource Recycling Ltd</t>
  </si>
  <si>
    <t>INE0YD401026</t>
  </si>
  <si>
    <t>JBM Auto Ltd</t>
  </si>
  <si>
    <t>INE927D01051</t>
  </si>
  <si>
    <t>Tata Teleservices Maharashtra Ltd</t>
  </si>
  <si>
    <t>INE517B01013</t>
  </si>
  <si>
    <t>Gallantt Ispat Ltd</t>
  </si>
  <si>
    <t>INE297H01019</t>
  </si>
  <si>
    <t>Bharat Coking Coal Ltd</t>
  </si>
  <si>
    <t>INE05XR01022</t>
  </si>
  <si>
    <t>MMTC Ltd</t>
  </si>
  <si>
    <t>INE123F01029</t>
  </si>
  <si>
    <t>Shadowfax Technologies Ltd</t>
  </si>
  <si>
    <t>INE12UN01015</t>
  </si>
  <si>
    <t>Ujjivan Small Finance Bank Ltd</t>
  </si>
  <si>
    <t>INE551W01018</t>
  </si>
  <si>
    <t>Gujarat Pipavav Port Ltd</t>
  </si>
  <si>
    <t>INE517F01014</t>
  </si>
  <si>
    <t>Indegene Ltd</t>
  </si>
  <si>
    <t>INE065X01017</t>
  </si>
  <si>
    <t>Akums Drugs And Pharmaceuticals Ltd</t>
  </si>
  <si>
    <t>INE09XN01023</t>
  </si>
  <si>
    <t>The South Indian Bank Ltd</t>
  </si>
  <si>
    <t>INE683A01023</t>
  </si>
  <si>
    <t>Jamna Auto Industries Ltd</t>
  </si>
  <si>
    <t>INE039C01032</t>
  </si>
  <si>
    <t>Kansai Nerolac Paints Ltd</t>
  </si>
  <si>
    <t>INE531A01024</t>
  </si>
  <si>
    <t>V-Guard Industries Ltd</t>
  </si>
  <si>
    <t>INE951I01027</t>
  </si>
  <si>
    <t>Bajaj Consumer Care Ltd</t>
  </si>
  <si>
    <t>INE933K01021</t>
  </si>
  <si>
    <t>Rategain Travel Technologies Ltd</t>
  </si>
  <si>
    <t>INE0CLI01024</t>
  </si>
  <si>
    <t>Tanla Platforms Ltd</t>
  </si>
  <si>
    <t>INE483C01032</t>
  </si>
  <si>
    <t>Tips Music Ltd</t>
  </si>
  <si>
    <t>INE716B01029</t>
  </si>
  <si>
    <t>Electronics Mart India Ltd</t>
  </si>
  <si>
    <t>INE02YR01019</t>
  </si>
  <si>
    <t>Niva Bupa Health Insurance Co Ltd</t>
  </si>
  <si>
    <t>INE995S01015</t>
  </si>
  <si>
    <t>Karnataka Bank Ltd</t>
  </si>
  <si>
    <t>INE614B01018</t>
  </si>
  <si>
    <t>Sky Gold And Diamonds Ltd</t>
  </si>
  <si>
    <t>INE01IU01018</t>
  </si>
  <si>
    <t>DCB Bank Ltd</t>
  </si>
  <si>
    <t>INE503A01015</t>
  </si>
  <si>
    <t>PTC India Ltd</t>
  </si>
  <si>
    <t>INE877F01012</t>
  </si>
  <si>
    <t>Indo Count Industries Ltd</t>
  </si>
  <si>
    <t>INE483B01026</t>
  </si>
  <si>
    <t>Marksans Pharma Ltd</t>
  </si>
  <si>
    <t>INE750C01026</t>
  </si>
  <si>
    <t>Gujarat Ambuja Exports Ltd</t>
  </si>
  <si>
    <t>INE036B01030</t>
  </si>
  <si>
    <t>Advanced Enzyme Technologies Ltd</t>
  </si>
  <si>
    <t>INE837H01020</t>
  </si>
  <si>
    <t>Equitas Small Finance Bank Ltd</t>
  </si>
  <si>
    <t>INE063P01018</t>
  </si>
  <si>
    <t>Quess Corp Ltd</t>
  </si>
  <si>
    <t>INE615P01015</t>
  </si>
  <si>
    <t>TVS Supply Chain Solutions Ltd</t>
  </si>
  <si>
    <t>INE395N01027</t>
  </si>
  <si>
    <t>Happy Forgings Ltd</t>
  </si>
  <si>
    <t>INE330T01021</t>
  </si>
  <si>
    <t>HDFC Bank Ltd (18-Jan-2027) **</t>
  </si>
  <si>
    <t>INE040A16KF4</t>
  </si>
  <si>
    <t>Canara Bank (28-Jan-2027)</t>
  </si>
  <si>
    <t>INE476A16G28</t>
  </si>
  <si>
    <t>JioBlackRock Money Market Fund - Direct Plan - Growth Option</t>
  </si>
  <si>
    <t>INF22M001028</t>
  </si>
  <si>
    <t>JioBlackRock Liquid Fund - Direct Plan - Growth Option</t>
  </si>
  <si>
    <t>INF22M001010</t>
  </si>
  <si>
    <t>VEDANTA LTD FUT 23-NOV-26</t>
  </si>
  <si>
    <t>SUZLON ENERGY LTD FUT 23-NOV-26</t>
  </si>
  <si>
    <t>TATA MOTORS PASS VEHICLES FUT 29-DEC-26</t>
  </si>
  <si>
    <t>MUTHOOT FINANCE LTD FUT 23-NOV-26</t>
  </si>
  <si>
    <t>JINDAL STEEL LTD FUT 23-NOV-26</t>
  </si>
  <si>
    <t>LARSEN AND TOUBRO LTD FUT 29-DEC-26</t>
  </si>
  <si>
    <t>INDIAN ENERGY EXCHANGE FUT 23-NOV-26</t>
  </si>
  <si>
    <t>CUMMINS INDIA LTD FUT 29-DEC-26</t>
  </si>
  <si>
    <t>JIO FINANC SERVICES LTD FUT 23-NOV-26</t>
  </si>
  <si>
    <t>TORRENT PHARMA LTD FUT 29-DEC-26</t>
  </si>
  <si>
    <t>HINDUSTAN ZINC LTD FUT 29-DEC-26</t>
  </si>
  <si>
    <t>INDIAN OIL CORP LTD FUT 23-NOV-26</t>
  </si>
  <si>
    <t>ALKEM LABORATORIES LTD FUT 23-NOV-26</t>
  </si>
  <si>
    <t>IDFC FIRST BANK LTD FUT 29-DEC-26</t>
  </si>
  <si>
    <t>INTERGLOBE AVIATION LTD FUT 23-NOV-26</t>
  </si>
  <si>
    <t>BAJAJ AUTO LTD FUT 23-NOV-26</t>
  </si>
  <si>
    <t>BANDHAN BANK LTD FUT 23-NOV-26</t>
  </si>
  <si>
    <t>ZYDUS LIFESCIENCES LTD FUT 23-NOV-26</t>
  </si>
  <si>
    <t>GLENMARK PHARMA LTD FUT 23-NOV-26</t>
  </si>
  <si>
    <t>AU SMALL FINANCE BANK LTD FUT 29-DEC-26</t>
  </si>
  <si>
    <t>BIOCON LTD FUT 23-NOV-26</t>
  </si>
  <si>
    <t>CUMMINS INDIA LTD FUT 23-NOV-26</t>
  </si>
  <si>
    <t>ITC LTD FUT 29-DEC-26</t>
  </si>
  <si>
    <t>BAJAJ FINANCE LTD FUT 29-DEC-26</t>
  </si>
  <si>
    <t>MULTI COMMODITY EXC OF IND 23-NOV-26</t>
  </si>
  <si>
    <t>NIPPON LIFE INDIA ASS MAN FUT 23-NOV-26</t>
  </si>
  <si>
    <t>TATA POWER CO LTD FUT 23-NOV-26</t>
  </si>
  <si>
    <t>BHARAT FORGE LTD FUT 23-NOV-26</t>
  </si>
  <si>
    <t>FORTIS HEALTHCARE LTD  FUT 23-NOV-26</t>
  </si>
  <si>
    <t>UNITED SPIRITS LTD FUT 23-NOV-26</t>
  </si>
  <si>
    <t>TRENT LTD FUT 23-NOV-26</t>
  </si>
  <si>
    <t>CONTAINER CORP OF IND LTD FUT 23-NOV-26</t>
  </si>
  <si>
    <t>POLYCAB INDIA LTD FUT 23-NOV-26</t>
  </si>
  <si>
    <t>MARUTI SUZUKI INDIA LTD FUT 23-NOV-26</t>
  </si>
  <si>
    <t>INDUSIND BANK LTD FUT 29-DEC-26</t>
  </si>
  <si>
    <t>BHARAT ELECTRONICS LTD FUT 23-NOV-26</t>
  </si>
  <si>
    <t>SBI CARDS AND PAYMENT SER FUT 23-NOV-26</t>
  </si>
  <si>
    <t>MAX HEALTHCARE INSTITUTE FUT 23-NOV-26</t>
  </si>
  <si>
    <t>GODFREY PHILLIPS INDIA FUT 23-NOV-26</t>
  </si>
  <si>
    <t>MARICO LTD FUT 23-NOV-26</t>
  </si>
  <si>
    <t>PUNJAB NATIONAL BANK FUT 23-NOV-26</t>
  </si>
  <si>
    <t>FEDERAL BANK LTD FUT 29-DEC-26</t>
  </si>
  <si>
    <t>LODHA DEVELOPERS LTD FUT 23-NOV-26</t>
  </si>
  <si>
    <t>AUROBINDO PHARMA LTD FUT 23-NOV-26</t>
  </si>
  <si>
    <t>UNION BANK OF INDIA FUT 23-NOV-26</t>
  </si>
  <si>
    <t>STATE BANK OF INDIA FUT 29-DEC-26</t>
  </si>
  <si>
    <t>CIPLA LTD FUT 23-NOV-26</t>
  </si>
  <si>
    <t>CENTRAL DEPOSITORY SER FUT 23-NOV-26</t>
  </si>
  <si>
    <t>ONGC LTD FUT 23-NOV-26</t>
  </si>
  <si>
    <t>BHARAT HEAVY ELECT LTD FUT 23-NOV-26</t>
  </si>
  <si>
    <t>MANKIND PHARMA LTD FUT 23-NOV-26</t>
  </si>
  <si>
    <t>HCL TECHNOLOGIES LTD FUT 23-NOV-26</t>
  </si>
  <si>
    <t>BHARAT ELECTRONICS LTD FUT 29-DEC-26</t>
  </si>
  <si>
    <t>TECH MAHINDRA LTD FUT 23-NOV-26</t>
  </si>
  <si>
    <t>ETERNAL LTD FUT 23-NOV-26</t>
  </si>
  <si>
    <t>ICICI LOMBARD GIC LTD FUT 23-NOV-26</t>
  </si>
  <si>
    <t>HPCL FUT 23-NOV-26</t>
  </si>
  <si>
    <t>TUBE INVESTMENTS OF INDIA FUT 23-NOV-26</t>
  </si>
  <si>
    <t>BAJAJ FINSERV LTD FUT 23-NOV-26</t>
  </si>
  <si>
    <t>SBI LIFE INSURANCE CO LTD FUT 23-NOV-26</t>
  </si>
  <si>
    <t>SHRIRAM FINANCE LTD FUT 23-NOV-26</t>
  </si>
  <si>
    <t>VARUN BEVERAGES LTD FUT 23-NOV-26</t>
  </si>
  <si>
    <t>ANGEL ONE LTD FUT 23-NOV-26</t>
  </si>
  <si>
    <t>ASHOK LEYLAND LTD FUT 23-NOV-26</t>
  </si>
  <si>
    <t>ONE 97 COMMUNICATIONS LTD FUT 23-NOV-26</t>
  </si>
  <si>
    <t>HITACHI ENERGY INDIA LTD FUT 23-NOV-26</t>
  </si>
  <si>
    <t>PNB HOUSING FINANCE LTD FUT 23-NOV-26</t>
  </si>
  <si>
    <t>AXIS BANK LTD FUT 29-DEC-26</t>
  </si>
  <si>
    <t>ABB INDIA LTD FUT 23-NOV-26</t>
  </si>
  <si>
    <t>CROMPT GREA CON ELEC LTD FUT 29-DEC-26</t>
  </si>
  <si>
    <t>VARUN BEVERAGES LTD FUT 29-DEC-26</t>
  </si>
  <si>
    <t>LIC HOUSING FIN LTD FUT 23-NOV-26</t>
  </si>
  <si>
    <t>GAIL INDIA LTD FUT 23-NOV-26</t>
  </si>
  <si>
    <t>M&amp;M LTD FUT 23-NOV-26</t>
  </si>
  <si>
    <t>RADICO KHAITAN LTD FUT 23-NOV-26</t>
  </si>
  <si>
    <t>WIPRO LTD FUT 23-NOV-26</t>
  </si>
  <si>
    <t>SRF LTD FUT 23-NOV-26</t>
  </si>
  <si>
    <t>M&amp;M LTD FUT 29-DEC-26</t>
  </si>
  <si>
    <t>VEDANTA LTD FUT 29-DEC-26</t>
  </si>
  <si>
    <t>TCS LTD FUT 23-NOV-26</t>
  </si>
  <si>
    <t>TATA STEEL LTD FUT 29-DEC-26</t>
  </si>
  <si>
    <t>NMDC LTD FUT 23-NOV-26</t>
  </si>
  <si>
    <t>SAMVARDHANA MOTHER INTER FUT 23-NOV-26</t>
  </si>
  <si>
    <t>BAJAJ FINANCE LTD FUT 23-NOV-26</t>
  </si>
  <si>
    <t>LARSEN AND TOUBRO LTD FUT 23-NOV-26</t>
  </si>
  <si>
    <t>UJJIVAN SMALL FI BANK LTD FUT 23-NOV-26</t>
  </si>
  <si>
    <t>PG ELECTROPLAST LTD FUT 23-NOV-26</t>
  </si>
  <si>
    <t>MANAPPURAM FINANCE LTD FUT 23-NOV-26</t>
  </si>
  <si>
    <t>AU SMALL FINANCE BANK LTD FUT 23-NOV-26</t>
  </si>
  <si>
    <t>YES BANK LTD FUT 23-NOV-26</t>
  </si>
  <si>
    <t>PFC LTD FUT 23-NOV-26</t>
  </si>
  <si>
    <t>ASTRAL LTD FUT 23-NOV-26</t>
  </si>
  <si>
    <t>BSE LTD FUT 23-NOV-26</t>
  </si>
  <si>
    <t>BANK OF BARODA FUT 23-NOV-26</t>
  </si>
  <si>
    <t>IDFC FIRST BANK LTD FUT 23-NOV-26</t>
  </si>
  <si>
    <t>JSW ENERGY LTD FUT 23-NOV-26</t>
  </si>
  <si>
    <t>DIVI'S LABORATORIES LTD FUT 23-NOV-26</t>
  </si>
  <si>
    <t>ICICI BANK LTD FUT 29-DEC-26</t>
  </si>
  <si>
    <t>BAJAJ FINSERV LTD FUT 29-DEC-26</t>
  </si>
  <si>
    <t>SWIGGY LTD FUT 23-NOV-26</t>
  </si>
  <si>
    <t>CG POWER AND INDUSTRIAL FUT 23-NOV-26</t>
  </si>
  <si>
    <t>TORRENT PHARMA LTD FUT 23-NOV-26</t>
  </si>
  <si>
    <t>NATIONAL ALUMINIUM CO LTD FUT 23-NOV-26</t>
  </si>
  <si>
    <t>CANARA BANK FUT 29-DEC-26</t>
  </si>
  <si>
    <t>FEDERAL BANK LTD FUT 23-NOV-26</t>
  </si>
  <si>
    <t>VODAFONE IDEA LTD FUT 29-DEC-26</t>
  </si>
  <si>
    <t>YES BANK LTD FUT 29-DEC-26</t>
  </si>
  <si>
    <t>ADANI POWER LTD FUT 23-NOV-26</t>
  </si>
  <si>
    <t>HINDUSTAN UNILEVER LTD FUT 23-NOV-26</t>
  </si>
  <si>
    <t>DELHIVERY LTD FUT 23-NOV-26</t>
  </si>
  <si>
    <t>UPL LTD FUT 23-NOV-26</t>
  </si>
  <si>
    <t>ADANI ENTERPRISES LTD FUT 23-NOV-26</t>
  </si>
  <si>
    <t>ITC LTD FUT 23-NOV-26</t>
  </si>
  <si>
    <t>RELIANCE INDUSTRIES LTD FUT 29-DEC-26</t>
  </si>
  <si>
    <t>STATE BANK OF INDIA FUT 23-NOV-26</t>
  </si>
  <si>
    <t>APL APOLLO TUBES LTD FUT 23-NOV-26</t>
  </si>
  <si>
    <t>ICICI BANK LTD FUT 23-NOV-26</t>
  </si>
  <si>
    <t>LIFE INSURANCE CORPORA FUT 23-NOV-26</t>
  </si>
  <si>
    <t>CANARA BANK FUT 23-NOV-26</t>
  </si>
  <si>
    <t>AXIS BANK LTD FUT 23-NOV-26</t>
  </si>
  <si>
    <t>HDFC BANK LTD FUT 29-DEC-26</t>
  </si>
  <si>
    <t>VODAFONE IDEA LTD FUT 23-NOV-26</t>
  </si>
  <si>
    <t>INDUSIND BANK LTD FUT 23-NOV-26</t>
  </si>
  <si>
    <t>Benchmark Risk-O-Meter</t>
  </si>
  <si>
    <t>Benchmark Name - NIFTY 50 Index (TRI)</t>
  </si>
  <si>
    <t>Benchmark Name - BSE 100 Index (TRI)</t>
  </si>
  <si>
    <t>Scheme Risk-O-Meter</t>
  </si>
  <si>
    <t>Benchmark Name - NIFTY Money Market Index A-I</t>
  </si>
  <si>
    <t>Benchmark Name - NIFTY 1D Rate Index</t>
  </si>
  <si>
    <t>Benchmark Name - NIFTY Liquid Index A-I</t>
  </si>
  <si>
    <t>Benchmark Name - NIFTY 8-13 yr G-Sec</t>
  </si>
  <si>
    <t>Benchmark Name - NIFTY Low Duration Debt Index A-I</t>
  </si>
  <si>
    <t>Benchmark Name - NIFTY Short Duration Debt Index A-II</t>
  </si>
  <si>
    <t>Benchmark Name - NIFTY Next 50 Index (TRI)</t>
  </si>
  <si>
    <t>Benchmark Name - NIFTY Midcap 150 Index (TRI)</t>
  </si>
  <si>
    <t>Benchmark Name - NIFTY Smallcap 250 Index (TRI)</t>
  </si>
  <si>
    <t>Benchmark Name - Nifty 500 Index (TRI)</t>
  </si>
  <si>
    <t>Benchmark Name - Nifty 50 Arbitrage (TRI)</t>
  </si>
  <si>
    <t>NIFTYJBLK</t>
  </si>
  <si>
    <t>JBLARGE</t>
  </si>
  <si>
    <t xml:space="preserve">JBINCARB </t>
  </si>
  <si>
    <t>JBBAF</t>
  </si>
  <si>
    <t>JBMMF</t>
  </si>
  <si>
    <t>JBOF</t>
  </si>
  <si>
    <t>JBLF</t>
  </si>
  <si>
    <t>JBN8-13</t>
  </si>
  <si>
    <t>JBLOW</t>
  </si>
  <si>
    <t>JBSHORT</t>
  </si>
  <si>
    <t>JBN50</t>
  </si>
  <si>
    <t>JBNNX50</t>
  </si>
  <si>
    <t>JBNM150</t>
  </si>
  <si>
    <t>JBNS250</t>
  </si>
  <si>
    <t>JBFLEXI</t>
  </si>
  <si>
    <t>JBARB</t>
  </si>
  <si>
    <t>JBSECRO</t>
  </si>
  <si>
    <t>-</t>
  </si>
  <si>
    <t>Aggregate Investments by other schemes (at NAV) as on October 31, 2026, is Rs.6,249.78 Lakh's.</t>
  </si>
  <si>
    <t>(1) There is no security which is in default beyond its maturity/ interest payment date.</t>
  </si>
  <si>
    <t>(2) Plan/ Option wise per unit net asset value are as follows:</t>
  </si>
  <si>
    <t>Plan/ Option</t>
  </si>
  <si>
    <t>Direct Plan - Growth Option</t>
  </si>
  <si>
    <t>Regular Plan - Growth Option</t>
  </si>
  <si>
    <t>(4) Total outstanding exposure in derivative instruments as on October 31, 2026 is Rs. Nil.</t>
  </si>
  <si>
    <t>(5) Total market value of investments in foreign securities/ American Depository Receipts/ Global Depository Receipts as at October 31, 2026 is Rs. Nil.</t>
  </si>
  <si>
    <t>(6) The average maturity period of the portfolio is 0.23 years.</t>
  </si>
  <si>
    <t>(7) Repo transactions in corporate debt securities as on October 31, 2026 is Rs. Nil.</t>
  </si>
  <si>
    <t>As on September 30, 2026</t>
  </si>
  <si>
    <t>Unclaimed Redemption - Upto 3 years - Growth Option</t>
  </si>
  <si>
    <t>(6) The average maturity period of the portfolio is 0.01 years.</t>
  </si>
  <si>
    <t>Aggregate Investments by other schemes (at NAV) as on October 31, 2026, is Rs.1,588.85 Lakh's.</t>
  </si>
  <si>
    <t>Direct Plan - Weekly IDCW Option</t>
  </si>
  <si>
    <t xml:space="preserve">Plan/Option </t>
  </si>
  <si>
    <t>Aggregate IDCW per Unit</t>
  </si>
  <si>
    <t>(6) The average maturity period of the portfolio is 0.10 years.</t>
  </si>
  <si>
    <t>NA</t>
  </si>
  <si>
    <t>Direct Plan - Weekly IDCW Option^^</t>
  </si>
  <si>
    <t>As on October 30, 2026</t>
  </si>
  <si>
    <t>(6) The average maturity period of the portfolio is 9.58 years.</t>
  </si>
  <si>
    <t>Aggregate Investments by other schemes (at NAV) as on October 31, 2026, is Rs.1,191.52 Lakh's.</t>
  </si>
  <si>
    <t>(6) The average maturity period of the portfolio is 0.78 years.</t>
  </si>
  <si>
    <t>(6) The average maturity period of the portfolio is 1.43 years.</t>
  </si>
  <si>
    <t>As on September30, 2026</t>
  </si>
  <si>
    <t>* Less Than 0.01% of Net Asset Value</t>
  </si>
  <si>
    <t>(2) Aggregate value of illiquid equity shares of the fund amounts to Rs. Nil and their percentage to net asset value is Nil.</t>
  </si>
  <si>
    <t>(3) Plan/ Option wise per unit net asset value are as follows:</t>
  </si>
  <si>
    <t>Scheme name</t>
  </si>
  <si>
    <t>(4) There was no distribution (of income and capital) during the month ended October 31, 2026.</t>
  </si>
  <si>
    <t>(5) Total outstanding exposure in derivative instruments as on October 31, 2026 is Rs. Nil.</t>
  </si>
  <si>
    <t>(6) Total market value of investments in foreign securities/ American Depository Receipts/ Global Depository Receipts as at October 31, 2026 is Rs. Nil.</t>
  </si>
  <si>
    <t>(8) Repo transactions in corporate debt securities as on October 31, 2026 is Rs. Nil.</t>
  </si>
  <si>
    <t>Underlying</t>
  </si>
  <si>
    <t>Long/Short</t>
  </si>
  <si>
    <t>Futures Price When purchased</t>
  </si>
  <si>
    <t>Current price of the contract</t>
  </si>
  <si>
    <t>Margin maintained
in Rs. Lakhs</t>
  </si>
  <si>
    <t>Total percentage of existing assets hedged through futures: Nil</t>
  </si>
  <si>
    <t>Number of contracts bought</t>
  </si>
  <si>
    <t>Number of contracts Sold</t>
  </si>
  <si>
    <t>Gross Notional Value of contracts where futures were bought  in Rs. Lakhs</t>
  </si>
  <si>
    <t>Gross Notional Value of contracts where futures were  sold in Rs. Lakhs</t>
  </si>
  <si>
    <t>Net Profit/Loss value on all contracts in Rs. Lakhs</t>
  </si>
  <si>
    <t xml:space="preserve">     </t>
  </si>
  <si>
    <t>Number of Contracts</t>
  </si>
  <si>
    <t>Option Price when purchased</t>
  </si>
  <si>
    <t>Current Option Price</t>
  </si>
  <si>
    <t>Total percentage of existing assets hedged through put options: Nil</t>
  </si>
  <si>
    <t>Number of contracts entered</t>
  </si>
  <si>
    <t>Gross Notional Value of contracts in Rs. Lakhs</t>
  </si>
  <si>
    <t>Net profit/ (loss) on all contracts (premium paid treated as (loss))</t>
  </si>
  <si>
    <t>Call/ put</t>
  </si>
  <si>
    <t>Number of contracts</t>
  </si>
  <si>
    <t>Option price when purchased</t>
  </si>
  <si>
    <t>Current price</t>
  </si>
  <si>
    <t>Total exposure through options as a percentage of net assets: Nil</t>
  </si>
  <si>
    <t>(5) Exposure to Derivative Instruments as on October 31, 2026:</t>
  </si>
  <si>
    <t>a)  Hedging positions through futures as on October 31, 2026 is :</t>
  </si>
  <si>
    <t>For the Month ended October 31, 2026 following were the hedging transactions through futures which have been squared off/expired:</t>
  </si>
  <si>
    <t>b) Other than Hedging Positions through Futures as on October 31, 2026 is :</t>
  </si>
  <si>
    <t>For the Month ended October 31, 2026 following were the non-hedging transactions through futures which have been squared off/expired:</t>
  </si>
  <si>
    <t>c) Hedging positions through Put options as on October 31, 2026</t>
  </si>
  <si>
    <t>For the Month ended October 31, 2026, following details specified for hedging transactions through Put options which have already been exercised/ expired:</t>
  </si>
  <si>
    <t>d) Other than hedging positions through options as on October 31, 2026</t>
  </si>
  <si>
    <t>For the period ended October 31, 2026, following details specified for non-hedging transactions through options which have already been exercised/ expired:</t>
  </si>
  <si>
    <t>e) Hedging positions through Swaps as on October 31, 2026  - Nil</t>
  </si>
  <si>
    <t>(4) There was no distribution (of income and capital) during the Month ended October 31, 2026.</t>
  </si>
  <si>
    <t>As on October 31, 2026</t>
  </si>
  <si>
    <t>Total exposure due to futures (non hedging positions) as a percentage of net assets: : Nil</t>
  </si>
  <si>
    <t xml:space="preserve"> a) Hedging Positions through Futures as on October 31, 2026:</t>
  </si>
  <si>
    <t>Total percentage of existing assets hedged through futures:Nil</t>
  </si>
  <si>
    <t>Benchmark Name - Nifty 50 Hybrid Composite Debt 50:50 Index (TRI)</t>
  </si>
  <si>
    <t>(3) There was no distribution (of income and capital) during the month ended October 31, 2026.</t>
  </si>
  <si>
    <t xml:space="preserve">      Regular Plan – Growth Option^^</t>
  </si>
  <si>
    <t xml:space="preserve">      Direct Plan – Growth Option^^</t>
  </si>
  <si>
    <t>INE0FDU25010</t>
  </si>
  <si>
    <t>Real Estate Investment Trust</t>
  </si>
  <si>
    <t>INE041025011</t>
  </si>
  <si>
    <t>BROOKFIELD INDIA REAL ESTATE TRUST</t>
  </si>
  <si>
    <t>EMBASSY OFFICE PARKS REIT</t>
  </si>
  <si>
    <t>INE2OVN25015</t>
  </si>
  <si>
    <t>BAGMANE PRIME OFFICE REIT</t>
  </si>
  <si>
    <t>(7) During the period, the portfolio turnover ratio is 0.02 times.</t>
  </si>
  <si>
    <t>(7) During the period, the portfolio turnover ratio is 0.84 times.</t>
  </si>
  <si>
    <t>(7) During the period, the portfolio turnover ratio is 0.00 times.</t>
  </si>
  <si>
    <t>(7) During the period, the portfolio turnover ratio is 0.15 times.</t>
  </si>
  <si>
    <t>(7) During the period, the portfolio turnover ratio is 0.44 times.</t>
  </si>
  <si>
    <t>(7) During the period, the portfolio turnover ratio is 0.50 times.</t>
  </si>
  <si>
    <t>(7) During the period, the portfolio turnover ratio is 0.55 times.</t>
  </si>
  <si>
    <t>(7) During the period, the portfolio turnover ratio is 1.76 times.</t>
  </si>
  <si>
    <t>(7) During the period, the portfolio turnover ratio is 12.34 times.</t>
  </si>
  <si>
    <t>(7) During the period, the portfolio turnover ratio is 0.75 times.</t>
  </si>
  <si>
    <t>Punjab National Bank (02-Dec-2026) **</t>
  </si>
  <si>
    <t>INE160A16VX0</t>
  </si>
  <si>
    <t>As on 30-Oct-2026</t>
  </si>
  <si>
    <t>(3) There was distribution (of income and capital) during the month ended October 31, 2026 as under:</t>
  </si>
  <si>
    <t>FuturesPriceWhenpurchased</t>
  </si>
  <si>
    <t>Currentpriceofthecontract</t>
  </si>
  <si>
    <t>Marginmaintained
inRs.Lakhs</t>
  </si>
  <si>
    <t>(6) During the period, the portfolio turnover ratio is 0.12 times.</t>
  </si>
  <si>
    <t>(4) Exposure to Derivative Instruments as on October 31, 2026:</t>
  </si>
  <si>
    <t>Total exposure due to futures (non hedging positions) as a percentage of net assets: 0.19</t>
  </si>
  <si>
    <t>Total percentage of existing assets hedged through futures: -72.35%</t>
  </si>
  <si>
    <t>Total exposure due to futures (non hedging positions) as a percentage of net assets: 0.18%.</t>
  </si>
  <si>
    <t>Total exposure due to futures (non hedging positions) as a percentage of net assets: 0.31%</t>
  </si>
  <si>
    <t>(3) There was no distribution (of income and capital) during the Month ended October 31, 2026.</t>
  </si>
  <si>
    <t>JIOBLACKROCK ARBITRAGE FUND DIRECT PLAN GROWTH OPTION</t>
  </si>
  <si>
    <t>JIOBLACKROCK ULTRA SHORT TO SHORT TERM FUND DIRECT PLAN GROWTH OPTION</t>
  </si>
  <si>
    <t>Aggregate Investments by other schemes (at NAV) as on October 31, 2026, is Rs.1,550.05 Lakh's.</t>
  </si>
  <si>
    <t>Debt Index Replication Factor (DIRF) : 97.38%</t>
  </si>
  <si>
    <t>^^ There were no investments from investor in the Direct Plan - Weekly IDCW Option as on 30th September, 2026</t>
  </si>
  <si>
    <t>^^ This scheme was launched during the month ended October 31, 2026, hence there are no NAVs at the beginning of the period.</t>
  </si>
  <si>
    <t>Plan/Option</t>
  </si>
  <si>
    <t>Direct Plan – Growth Option^^</t>
  </si>
  <si>
    <t>Regular Plan – Growth Option^^</t>
  </si>
  <si>
    <t>Total percentage of existing assets hedged through futures: -5.43%</t>
  </si>
  <si>
    <t>Total exposure due to futures (non hedging positions) as a percentage of net assets: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</si>
</sst>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0%"/>
    <numFmt numFmtId="166" formatCode="#,##0;\(#,##0.\)"/>
    <numFmt numFmtId="167" formatCode="#,##0.0000"/>
    <numFmt numFmtId="168" formatCode="0.0000"/>
    <numFmt numFmtId="169" formatCode="#,##0.0000_ ;\-#,##0.0000\ "/>
    <numFmt numFmtId="170" formatCode="_ * #,##0.000_ ;_ * \-#,##0.000_ ;_ * &quot;-&quot;??_ ;_ @_ "/>
  </numFmts>
  <fonts count="1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164" fontId="13" fillId="0" borderId="0" applyFont="0" applyFill="0" applyBorder="0" applyAlignment="0" applyProtection="0"/>
  </cellStyleXfs>
  <cellXfs count="182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4" fontId="4" fillId="2" borderId="0" xfId="0" applyNumberFormat="1" applyFont="1" applyFill="1"/>
    <xf numFmtId="0" fontId="6" fillId="2" borderId="0" xfId="0" applyFont="1" applyFill="1"/>
    <xf numFmtId="0" fontId="3" fillId="2" borderId="0" xfId="0" applyFont="1" applyFill="1" applyAlignment="1">
      <alignment horizontal="left" vertical="top"/>
    </xf>
    <xf numFmtId="39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10" fontId="6" fillId="2" borderId="0" xfId="0" applyNumberFormat="1" applyFont="1" applyFill="1"/>
    <xf numFmtId="39" fontId="6" fillId="4" borderId="0" xfId="0" applyNumberFormat="1" applyFont="1" applyFill="1"/>
    <xf numFmtId="0" fontId="10" fillId="0" borderId="0" xfId="0" applyFont="1"/>
    <xf numFmtId="0" fontId="5" fillId="2" borderId="0" xfId="0" applyFont="1" applyFill="1"/>
    <xf numFmtId="165" fontId="6" fillId="2" borderId="0" xfId="0" applyNumberFormat="1" applyFont="1" applyFill="1"/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 wrapText="1"/>
    </xf>
    <xf numFmtId="39" fontId="5" fillId="0" borderId="5" xfId="0" applyNumberFormat="1" applyFont="1" applyBorder="1" applyAlignment="1">
      <alignment horizontal="center" vertical="center" wrapText="1"/>
    </xf>
    <xf numFmtId="0" fontId="5" fillId="2" borderId="6" xfId="0" applyFont="1" applyFill="1" applyBorder="1"/>
    <xf numFmtId="0" fontId="6" fillId="2" borderId="6" xfId="0" applyFont="1" applyFill="1" applyBorder="1"/>
    <xf numFmtId="39" fontId="6" fillId="2" borderId="6" xfId="0" applyNumberFormat="1" applyFont="1" applyFill="1" applyBorder="1"/>
    <xf numFmtId="39" fontId="6" fillId="4" borderId="6" xfId="0" applyNumberFormat="1" applyFont="1" applyFill="1" applyBorder="1"/>
    <xf numFmtId="3" fontId="6" fillId="2" borderId="6" xfId="0" applyNumberFormat="1" applyFont="1" applyFill="1" applyBorder="1"/>
    <xf numFmtId="165" fontId="6" fillId="2" borderId="6" xfId="0" applyNumberFormat="1" applyFont="1" applyFill="1" applyBorder="1"/>
    <xf numFmtId="39" fontId="5" fillId="2" borderId="7" xfId="0" applyNumberFormat="1" applyFont="1" applyFill="1" applyBorder="1"/>
    <xf numFmtId="39" fontId="5" fillId="4" borderId="7" xfId="0" applyNumberFormat="1" applyFont="1" applyFill="1" applyBorder="1"/>
    <xf numFmtId="39" fontId="5" fillId="2" borderId="6" xfId="0" applyNumberFormat="1" applyFont="1" applyFill="1" applyBorder="1" applyAlignment="1">
      <alignment horizontal="right"/>
    </xf>
    <xf numFmtId="39" fontId="5" fillId="4" borderId="6" xfId="0" applyNumberFormat="1" applyFont="1" applyFill="1" applyBorder="1" applyAlignment="1">
      <alignment horizontal="right"/>
    </xf>
    <xf numFmtId="39" fontId="5" fillId="2" borderId="8" xfId="0" applyNumberFormat="1" applyFont="1" applyFill="1" applyBorder="1" applyAlignment="1">
      <alignment horizontal="right"/>
    </xf>
    <xf numFmtId="39" fontId="5" fillId="4" borderId="8" xfId="0" applyNumberFormat="1" applyFont="1" applyFill="1" applyBorder="1" applyAlignment="1">
      <alignment horizontal="right"/>
    </xf>
    <xf numFmtId="0" fontId="5" fillId="2" borderId="9" xfId="0" applyFont="1" applyFill="1" applyBorder="1"/>
    <xf numFmtId="39" fontId="5" fillId="2" borderId="9" xfId="0" applyNumberFormat="1" applyFont="1" applyFill="1" applyBorder="1"/>
    <xf numFmtId="39" fontId="5" fillId="4" borderId="9" xfId="0" applyNumberFormat="1" applyFont="1" applyFill="1" applyBorder="1"/>
    <xf numFmtId="39" fontId="5" fillId="2" borderId="8" xfId="0" applyNumberFormat="1" applyFont="1" applyFill="1" applyBorder="1"/>
    <xf numFmtId="39" fontId="5" fillId="4" borderId="8" xfId="0" applyNumberFormat="1" applyFont="1" applyFill="1" applyBorder="1"/>
    <xf numFmtId="0" fontId="6" fillId="2" borderId="9" xfId="0" applyFont="1" applyFill="1" applyBorder="1"/>
    <xf numFmtId="39" fontId="6" fillId="2" borderId="9" xfId="0" applyNumberFormat="1" applyFont="1" applyFill="1" applyBorder="1"/>
    <xf numFmtId="39" fontId="6" fillId="4" borderId="9" xfId="0" applyNumberFormat="1" applyFont="1" applyFill="1" applyBorder="1"/>
    <xf numFmtId="39" fontId="5" fillId="2" borderId="9" xfId="0" applyNumberFormat="1" applyFont="1" applyFill="1" applyBorder="1" applyAlignment="1">
      <alignment horizontal="right"/>
    </xf>
    <xf numFmtId="39" fontId="5" fillId="4" borderId="9" xfId="0" applyNumberFormat="1" applyFont="1" applyFill="1" applyBorder="1" applyAlignment="1">
      <alignment horizontal="right"/>
    </xf>
    <xf numFmtId="0" fontId="5" fillId="2" borderId="10" xfId="0" applyFont="1" applyFill="1" applyBorder="1"/>
    <xf numFmtId="39" fontId="5" fillId="2" borderId="10" xfId="0" applyNumberFormat="1" applyFont="1" applyFill="1" applyBorder="1"/>
    <xf numFmtId="39" fontId="5" fillId="4" borderId="10" xfId="0" applyNumberFormat="1" applyFont="1" applyFill="1" applyBorder="1"/>
    <xf numFmtId="0" fontId="5" fillId="2" borderId="11" xfId="0" applyFont="1" applyFill="1" applyBorder="1"/>
    <xf numFmtId="0" fontId="5" fillId="2" borderId="7" xfId="0" applyFont="1" applyFill="1" applyBorder="1"/>
    <xf numFmtId="0" fontId="5" fillId="2" borderId="1" xfId="0" applyFont="1" applyFill="1" applyBorder="1"/>
    <xf numFmtId="39" fontId="5" fillId="2" borderId="1" xfId="0" applyNumberFormat="1" applyFont="1" applyFill="1" applyBorder="1"/>
    <xf numFmtId="39" fontId="5" fillId="4" borderId="1" xfId="0" applyNumberFormat="1" applyFont="1" applyFill="1" applyBorder="1"/>
    <xf numFmtId="0" fontId="6" fillId="2" borderId="1" xfId="0" applyFont="1" applyFill="1" applyBorder="1"/>
    <xf numFmtId="166" fontId="6" fillId="2" borderId="1" xfId="0" applyNumberFormat="1" applyFont="1" applyFill="1" applyBorder="1"/>
    <xf numFmtId="39" fontId="6" fillId="2" borderId="1" xfId="0" applyNumberFormat="1" applyFont="1" applyFill="1" applyBorder="1"/>
    <xf numFmtId="39" fontId="6" fillId="4" borderId="1" xfId="0" applyNumberFormat="1" applyFont="1" applyFill="1" applyBorder="1"/>
    <xf numFmtId="0" fontId="5" fillId="2" borderId="0" xfId="0" applyFont="1" applyFill="1" applyAlignment="1">
      <alignment horizontal="right"/>
    </xf>
    <xf numFmtId="167" fontId="6" fillId="2" borderId="0" xfId="0" applyNumberFormat="1" applyFont="1" applyFill="1"/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vertical="center"/>
    </xf>
    <xf numFmtId="4" fontId="6" fillId="2" borderId="6" xfId="0" applyNumberFormat="1" applyFont="1" applyFill="1" applyBorder="1"/>
    <xf numFmtId="0" fontId="12" fillId="2" borderId="5" xfId="0" applyFont="1" applyFill="1" applyBorder="1"/>
    <xf numFmtId="0" fontId="11" fillId="2" borderId="0" xfId="1" applyFill="1"/>
    <xf numFmtId="0" fontId="5" fillId="2" borderId="0" xfId="0" applyFont="1" applyFill="1" applyAlignment="1">
      <alignment vertical="center"/>
    </xf>
    <xf numFmtId="0" fontId="5" fillId="0" borderId="0" xfId="0" applyFont="1"/>
    <xf numFmtId="0" fontId="5" fillId="4" borderId="0" xfId="0" applyFont="1" applyFill="1" applyAlignment="1">
      <alignment vertical="center"/>
    </xf>
    <xf numFmtId="0" fontId="5" fillId="4" borderId="0" xfId="0" applyFont="1" applyFill="1"/>
    <xf numFmtId="0" fontId="6" fillId="2" borderId="10" xfId="0" applyFont="1" applyFill="1" applyBorder="1"/>
    <xf numFmtId="14" fontId="6" fillId="2" borderId="1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168" fontId="6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/>
    </xf>
    <xf numFmtId="168" fontId="6" fillId="2" borderId="1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/>
    </xf>
    <xf numFmtId="0" fontId="14" fillId="4" borderId="0" xfId="0" applyFont="1" applyFill="1"/>
    <xf numFmtId="0" fontId="14" fillId="4" borderId="0" xfId="0" applyFont="1" applyFill="1" applyAlignment="1">
      <alignment horizontal="left"/>
    </xf>
    <xf numFmtId="3" fontId="14" fillId="0" borderId="12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" fontId="14" fillId="0" borderId="12" xfId="0" applyNumberFormat="1" applyFont="1" applyBorder="1" applyAlignment="1">
      <alignment horizontal="center" vertical="center"/>
    </xf>
    <xf numFmtId="164" fontId="14" fillId="0" borderId="11" xfId="2" applyFont="1" applyFill="1" applyBorder="1" applyAlignment="1">
      <alignment horizontal="left" vertical="center"/>
    </xf>
    <xf numFmtId="164" fontId="14" fillId="0" borderId="11" xfId="0" applyNumberFormat="1" applyFont="1" applyBorder="1" applyAlignment="1">
      <alignment vertical="center"/>
    </xf>
    <xf numFmtId="164" fontId="14" fillId="4" borderId="0" xfId="2" applyFont="1" applyFill="1" applyAlignment="1">
      <alignment horizontal="justify" vertical="center"/>
    </xf>
    <xf numFmtId="2" fontId="14" fillId="4" borderId="0" xfId="0" applyNumberFormat="1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justify" vertical="center"/>
    </xf>
    <xf numFmtId="0" fontId="14" fillId="4" borderId="0" xfId="0" applyFont="1" applyFill="1" applyAlignment="1">
      <alignment vertical="center"/>
    </xf>
    <xf numFmtId="0" fontId="6" fillId="4" borderId="0" xfId="0" applyFont="1" applyFill="1"/>
    <xf numFmtId="0" fontId="3" fillId="4" borderId="0" xfId="0" applyFont="1" applyFill="1" applyAlignment="1">
      <alignment vertical="top"/>
    </xf>
    <xf numFmtId="169" fontId="15" fillId="4" borderId="0" xfId="0" applyNumberFormat="1" applyFont="1" applyFill="1" applyAlignment="1">
      <alignment horizontal="center" vertical="top"/>
    </xf>
    <xf numFmtId="0" fontId="15" fillId="4" borderId="0" xfId="0" applyFont="1" applyFill="1" applyAlignment="1">
      <alignment vertical="top"/>
    </xf>
    <xf numFmtId="0" fontId="16" fillId="4" borderId="0" xfId="0" applyFont="1" applyFill="1" applyAlignment="1">
      <alignment vertical="top"/>
    </xf>
    <xf numFmtId="0" fontId="14" fillId="4" borderId="0" xfId="0" applyFont="1" applyFill="1" applyAlignment="1">
      <alignment vertical="top"/>
    </xf>
    <xf numFmtId="169" fontId="14" fillId="4" borderId="0" xfId="0" applyNumberFormat="1" applyFont="1" applyFill="1" applyAlignment="1">
      <alignment horizontal="center" vertical="top"/>
    </xf>
    <xf numFmtId="3" fontId="14" fillId="4" borderId="0" xfId="0" applyNumberFormat="1" applyFont="1" applyFill="1" applyAlignment="1">
      <alignment horizontal="center" vertical="center"/>
    </xf>
    <xf numFmtId="3" fontId="14" fillId="4" borderId="0" xfId="0" applyNumberFormat="1" applyFont="1" applyFill="1" applyAlignment="1">
      <alignment horizontal="left" vertical="center"/>
    </xf>
    <xf numFmtId="3" fontId="3" fillId="4" borderId="0" xfId="0" applyNumberFormat="1" applyFont="1" applyFill="1" applyAlignment="1">
      <alignment horizontal="left" vertical="center"/>
    </xf>
    <xf numFmtId="0" fontId="6" fillId="0" borderId="0" xfId="0" applyFont="1"/>
    <xf numFmtId="0" fontId="5" fillId="0" borderId="10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/>
    <xf numFmtId="3" fontId="3" fillId="0" borderId="12" xfId="0" applyNumberFormat="1" applyFont="1" applyBorder="1" applyAlignment="1">
      <alignment horizontal="center" vertical="center"/>
    </xf>
    <xf numFmtId="4" fontId="3" fillId="0" borderId="12" xfId="0" applyNumberFormat="1" applyFont="1" applyBorder="1" applyAlignment="1">
      <alignment horizontal="center" vertical="center"/>
    </xf>
    <xf numFmtId="164" fontId="3" fillId="0" borderId="11" xfId="2" applyFont="1" applyFill="1" applyBorder="1" applyAlignment="1">
      <alignment horizontal="left" vertical="center"/>
    </xf>
    <xf numFmtId="164" fontId="3" fillId="0" borderId="11" xfId="0" applyNumberFormat="1" applyFont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/>
    </xf>
    <xf numFmtId="164" fontId="14" fillId="0" borderId="11" xfId="2" applyFont="1" applyFill="1" applyBorder="1" applyAlignment="1">
      <alignment horizontal="center" vertical="center"/>
    </xf>
    <xf numFmtId="170" fontId="6" fillId="2" borderId="0" xfId="0" applyNumberFormat="1" applyFont="1" applyFill="1"/>
    <xf numFmtId="0" fontId="5" fillId="2" borderId="10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justify" vertical="center"/>
    </xf>
    <xf numFmtId="164" fontId="3" fillId="0" borderId="11" xfId="2" applyFont="1" applyFill="1" applyBorder="1" applyAlignment="1">
      <alignment horizontal="justify" vertical="center"/>
    </xf>
    <xf numFmtId="164" fontId="3" fillId="0" borderId="13" xfId="2" applyFont="1" applyFill="1" applyBorder="1" applyAlignment="1">
      <alignment horizontal="center" vertical="center"/>
    </xf>
    <xf numFmtId="164" fontId="3" fillId="0" borderId="11" xfId="2" applyFont="1" applyFill="1" applyBorder="1" applyAlignment="1">
      <alignment horizontal="right" vertical="center"/>
    </xf>
    <xf numFmtId="39" fontId="6" fillId="2" borderId="8" xfId="0" applyNumberFormat="1" applyFont="1" applyFill="1" applyBorder="1" applyAlignment="1">
      <alignment horizontal="right"/>
    </xf>
    <xf numFmtId="39" fontId="6" fillId="4" borderId="8" xfId="0" applyNumberFormat="1" applyFont="1" applyFill="1" applyBorder="1" applyAlignment="1">
      <alignment horizontal="right"/>
    </xf>
    <xf numFmtId="0" fontId="14" fillId="4" borderId="3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39" fontId="6" fillId="0" borderId="6" xfId="0" applyNumberFormat="1" applyFont="1" applyBorder="1"/>
    <xf numFmtId="0" fontId="14" fillId="4" borderId="2" xfId="0" applyFont="1" applyFill="1" applyBorder="1" applyAlignment="1">
      <alignment vertical="center"/>
    </xf>
    <xf numFmtId="0" fontId="14" fillId="4" borderId="10" xfId="0" applyFont="1" applyFill="1" applyBorder="1" applyAlignment="1">
      <alignment vertical="center"/>
    </xf>
    <xf numFmtId="0" fontId="5" fillId="0" borderId="10" xfId="0" applyFont="1" applyBorder="1" applyAlignment="1">
      <alignment vertical="center"/>
    </xf>
    <xf numFmtId="2" fontId="5" fillId="0" borderId="10" xfId="0" applyNumberFormat="1" applyFont="1" applyBorder="1" applyAlignment="1">
      <alignment horizontal="center" vertical="center" wrapText="1"/>
    </xf>
    <xf numFmtId="39" fontId="5" fillId="0" borderId="10" xfId="0" applyNumberFormat="1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vertical="center"/>
    </xf>
    <xf numFmtId="0" fontId="4" fillId="2" borderId="10" xfId="0" applyFont="1" applyFill="1" applyBorder="1"/>
    <xf numFmtId="10" fontId="6" fillId="2" borderId="6" xfId="0" applyNumberFormat="1" applyFont="1" applyFill="1" applyBorder="1"/>
    <xf numFmtId="39" fontId="6" fillId="2" borderId="10" xfId="0" applyNumberFormat="1" applyFont="1" applyFill="1" applyBorder="1"/>
    <xf numFmtId="39" fontId="6" fillId="4" borderId="10" xfId="0" applyNumberFormat="1" applyFont="1" applyFill="1" applyBorder="1"/>
    <xf numFmtId="39" fontId="5" fillId="2" borderId="10" xfId="0" applyNumberFormat="1" applyFont="1" applyFill="1" applyBorder="1" applyAlignment="1">
      <alignment horizontal="right"/>
    </xf>
    <xf numFmtId="39" fontId="5" fillId="4" borderId="10" xfId="0" applyNumberFormat="1" applyFont="1" applyFill="1" applyBorder="1" applyAlignment="1">
      <alignment horizontal="right"/>
    </xf>
    <xf numFmtId="0" fontId="3" fillId="0" borderId="10" xfId="0" applyFont="1" applyBorder="1" applyAlignment="1">
      <alignment horizontal="center" vertical="center"/>
    </xf>
    <xf numFmtId="4" fontId="14" fillId="4" borderId="4" xfId="0" applyNumberFormat="1" applyFont="1" applyFill="1" applyBorder="1" applyAlignment="1">
      <alignment vertical="center"/>
    </xf>
    <xf numFmtId="0" fontId="17" fillId="0" borderId="10" xfId="0" applyFont="1" applyBorder="1"/>
    <xf numFmtId="4" fontId="17" fillId="0" borderId="10" xfId="0" applyNumberFormat="1" applyFont="1" applyBorder="1" applyAlignment="1">
      <alignment horizontal="right"/>
    </xf>
    <xf numFmtId="4" fontId="14" fillId="0" borderId="12" xfId="0" applyNumberFormat="1" applyFont="1" applyBorder="1" applyAlignment="1">
      <alignment horizontal="right" vertical="center"/>
    </xf>
    <xf numFmtId="4" fontId="17" fillId="0" borderId="8" xfId="0" applyNumberFormat="1" applyFont="1" applyBorder="1" applyAlignment="1">
      <alignment horizontal="right"/>
    </xf>
    <xf numFmtId="4" fontId="17" fillId="0" borderId="11" xfId="0" applyNumberFormat="1" applyFont="1" applyBorder="1" applyAlignment="1">
      <alignment horizontal="right"/>
    </xf>
    <xf numFmtId="0" fontId="17" fillId="0" borderId="10" xfId="0" applyFont="1" applyBorder="1" applyAlignment="1">
      <alignment horizontal="right"/>
    </xf>
    <xf numFmtId="168" fontId="6" fillId="0" borderId="10" xfId="0" applyNumberFormat="1" applyFont="1" applyBorder="1" applyAlignment="1">
      <alignment horizontal="center" vertical="center"/>
    </xf>
    <xf numFmtId="168" fontId="6" fillId="0" borderId="10" xfId="0" applyNumberFormat="1" applyFont="1" applyBorder="1" applyAlignment="1">
      <alignment horizontal="center" vertical="center" wrapText="1"/>
    </xf>
    <xf numFmtId="168" fontId="6" fillId="2" borderId="10" xfId="0" applyNumberFormat="1" applyFont="1" applyFill="1" applyBorder="1"/>
    <xf numFmtId="0" fontId="8" fillId="0" borderId="0" xfId="0" applyFont="1" applyAlignment="1">
      <alignment horizontal="left" vertical="top" wrapText="1"/>
    </xf>
    <xf numFmtId="0" fontId="9" fillId="0" borderId="0" xfId="0" applyFont="1"/>
    <xf numFmtId="0" fontId="14" fillId="4" borderId="3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3" fontId="14" fillId="4" borderId="10" xfId="0" applyNumberFormat="1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3" fontId="14" fillId="0" borderId="3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4" xfId="0" applyNumberFormat="1" applyFont="1" applyBorder="1" applyAlignment="1">
      <alignment horizontal="center" vertical="center"/>
    </xf>
    <xf numFmtId="4" fontId="17" fillId="0" borderId="8" xfId="0" applyNumberFormat="1" applyFont="1" applyBorder="1" applyAlignment="1">
      <alignment horizontal="right"/>
    </xf>
    <xf numFmtId="4" fontId="17" fillId="0" borderId="11" xfId="0" applyNumberFormat="1" applyFont="1" applyBorder="1" applyAlignment="1">
      <alignment horizontal="right"/>
    </xf>
    <xf numFmtId="4" fontId="17" fillId="0" borderId="6" xfId="0" applyNumberFormat="1" applyFont="1" applyBorder="1" applyAlignment="1">
      <alignment horizontal="right"/>
    </xf>
    <xf numFmtId="3" fontId="14" fillId="4" borderId="3" xfId="0" applyNumberFormat="1" applyFont="1" applyFill="1" applyBorder="1" applyAlignment="1">
      <alignment horizontal="center" vertical="center"/>
    </xf>
    <xf numFmtId="3" fontId="14" fillId="4" borderId="2" xfId="0" applyNumberFormat="1" applyFont="1" applyFill="1" applyBorder="1" applyAlignment="1">
      <alignment horizontal="center" vertical="center"/>
    </xf>
    <xf numFmtId="3" fontId="14" fillId="4" borderId="4" xfId="0" applyNumberFormat="1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1" fillId="0" borderId="10" xfId="1" applyBorder="1" applyAlignment="1">
      <alignment vertical="center"/>
    </xf>
    <xf numFmtId="0" fontId="10" fillId="0" borderId="10" xfId="0" applyFont="1" applyBorder="1" applyAlignment="1">
      <alignment vertical="center"/>
    </xf>
    <xf numFmtId="164" fontId="5" fillId="2" borderId="10" xfId="2" applyFont="1" applyFill="1" applyBorder="1"/>
    <xf numFmtId="164" fontId="6" fillId="2" borderId="10" xfId="2" applyFont="1" applyFill="1" applyBorder="1"/>
  </cellXfs>
  <cellStyles count="3">
    <cellStyle name="Comma" xfId="2" builtinId="3"/>
    <cellStyle name="Hyperlink" xfId="1" builtinId="8"/>
    <cellStyle name="Normal" xfId="0" builtinId="0"/>
  </cellStyles>
  <dxfs count="25"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  <dxf>
      <numFmt numFmtId="171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466724</xdr:colOff>
      <xdr:row>86</xdr:row>
      <xdr:rowOff>9524</xdr:rowOff>
    </xdr:from>
    <xdr:to>
      <xdr:col>3</xdr:col>
      <xdr:colOff>312420</xdr:colOff>
      <xdr:row>100</xdr:row>
      <xdr:rowOff>120053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01DEFE-F7DE-43C3-9358-86C68F08B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141" y="11481857"/>
          <a:ext cx="4253442" cy="1888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103</xdr:row>
      <xdr:rowOff>9524</xdr:rowOff>
    </xdr:from>
    <xdr:to>
      <xdr:col>3</xdr:col>
      <xdr:colOff>365337</xdr:colOff>
      <xdr:row>119</xdr:row>
      <xdr:rowOff>12699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F52659-D39A-40E6-A1CD-89D11A2FF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7017" y="13662024"/>
          <a:ext cx="4163483" cy="2035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1393825</xdr:colOff>
      <xdr:row>171</xdr:row>
      <xdr:rowOff>120650</xdr:rowOff>
    </xdr:from>
    <xdr:to>
      <xdr:col>4</xdr:col>
      <xdr:colOff>482398</xdr:colOff>
      <xdr:row>189</xdr:row>
      <xdr:rowOff>117475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7D39BF-5037-4DEB-8414-A5222B7B8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22180550"/>
          <a:ext cx="5171450" cy="2282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1468437</xdr:colOff>
      <xdr:row>198</xdr:row>
      <xdr:rowOff>123825</xdr:rowOff>
    </xdr:from>
    <xdr:to>
      <xdr:col>5</xdr:col>
      <xdr:colOff>97009</xdr:colOff>
      <xdr:row>214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8A8188-918B-4329-A48C-BDF7F5721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70087" y="25625425"/>
          <a:ext cx="5343909" cy="192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666750</xdr:colOff>
      <xdr:row>69</xdr:row>
      <xdr:rowOff>31750</xdr:rowOff>
    </xdr:from>
    <xdr:to>
      <xdr:col>2</xdr:col>
      <xdr:colOff>1330885</xdr:colOff>
      <xdr:row>85</xdr:row>
      <xdr:rowOff>123825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6997BCE-6E58-4691-A80A-8A17FFC4E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167" y="6942667"/>
          <a:ext cx="5158316" cy="2124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888999</xdr:colOff>
      <xdr:row>45</xdr:row>
      <xdr:rowOff>52915</xdr:rowOff>
    </xdr:from>
    <xdr:to>
      <xdr:col>2</xdr:col>
      <xdr:colOff>1189069</xdr:colOff>
      <xdr:row>62</xdr:row>
      <xdr:rowOff>57028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2FD5441-B9BA-43C2-807C-90F4B49C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6416" y="3831165"/>
          <a:ext cx="4794251" cy="2173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814917</xdr:colOff>
      <xdr:row>192</xdr:row>
      <xdr:rowOff>10583</xdr:rowOff>
    </xdr:from>
    <xdr:to>
      <xdr:col>2</xdr:col>
      <xdr:colOff>931333</xdr:colOff>
      <xdr:row>213</xdr:row>
      <xdr:rowOff>118895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2F711C-E5F5-454D-B379-AFA1FCFE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2334" y="16880416"/>
          <a:ext cx="4868332" cy="2775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1092200</xdr:colOff>
      <xdr:row>166</xdr:row>
      <xdr:rowOff>103725</xdr:rowOff>
    </xdr:from>
    <xdr:to>
      <xdr:col>2</xdr:col>
      <xdr:colOff>707572</xdr:colOff>
      <xdr:row>186</xdr:row>
      <xdr:rowOff>7350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58C6425-5D2B-9785-884E-4CF3CD4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1129" y="22827654"/>
          <a:ext cx="4368800" cy="2498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561975</xdr:colOff>
      <xdr:row>55</xdr:row>
      <xdr:rowOff>104775</xdr:rowOff>
    </xdr:from>
    <xdr:to>
      <xdr:col>3</xdr:col>
      <xdr:colOff>963083</xdr:colOff>
      <xdr:row>72</xdr:row>
      <xdr:rowOff>88902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E03FF2-C225-4F20-9620-9FB58F47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625" y="8093075"/>
          <a:ext cx="4636558" cy="21494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238125</xdr:colOff>
      <xdr:row>79</xdr:row>
      <xdr:rowOff>28575</xdr:rowOff>
    </xdr:from>
    <xdr:to>
      <xdr:col>3</xdr:col>
      <xdr:colOff>1058333</xdr:colOff>
      <xdr:row>96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CF587E-5859-4764-880C-D6DA40B70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775" y="11083925"/>
          <a:ext cx="5055658" cy="21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81</xdr:row>
      <xdr:rowOff>9525</xdr:rowOff>
    </xdr:from>
    <xdr:to>
      <xdr:col>3</xdr:col>
      <xdr:colOff>670050</xdr:colOff>
      <xdr:row>99</xdr:row>
      <xdr:rowOff>9526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6917139C-0B8E-4100-8992-1313FC56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700" y="11337925"/>
          <a:ext cx="5026150" cy="2292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104</xdr:row>
      <xdr:rowOff>47625</xdr:rowOff>
    </xdr:from>
    <xdr:to>
      <xdr:col>3</xdr:col>
      <xdr:colOff>862213</xdr:colOff>
      <xdr:row>121</xdr:row>
      <xdr:rowOff>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BDA3925-F25B-4312-AB97-6F8D868B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900" y="14316075"/>
          <a:ext cx="5142113" cy="211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117</xdr:row>
      <xdr:rowOff>120650</xdr:rowOff>
    </xdr:from>
    <xdr:to>
      <xdr:col>3</xdr:col>
      <xdr:colOff>295463</xdr:colOff>
      <xdr:row>134</xdr:row>
      <xdr:rowOff>120650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81F0FD-B27A-4D5C-83D2-42E66006D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075" y="16211550"/>
          <a:ext cx="5003988" cy="21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139</xdr:row>
      <xdr:rowOff>76200</xdr:rowOff>
    </xdr:from>
    <xdr:to>
      <xdr:col>3</xdr:col>
      <xdr:colOff>433482</xdr:colOff>
      <xdr:row>156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6F3E0C-0737-4F33-AA36-D1C4CD98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8973800"/>
          <a:ext cx="5170582" cy="212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37</xdr:row>
      <xdr:rowOff>95250</xdr:rowOff>
    </xdr:from>
    <xdr:to>
      <xdr:col>3</xdr:col>
      <xdr:colOff>716097</xdr:colOff>
      <xdr:row>52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33850D-C02C-4D97-B1E5-937C863FB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825" y="5632450"/>
          <a:ext cx="4154622" cy="188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56</xdr:row>
      <xdr:rowOff>114300</xdr:rowOff>
    </xdr:from>
    <xdr:to>
      <xdr:col>3</xdr:col>
      <xdr:colOff>776422</xdr:colOff>
      <xdr:row>70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836B1B-66CF-4C35-B661-6C8C8E5A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" y="8077200"/>
          <a:ext cx="4319722" cy="172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920750</xdr:colOff>
      <xdr:row>76</xdr:row>
      <xdr:rowOff>74084</xdr:rowOff>
    </xdr:from>
    <xdr:to>
      <xdr:col>3</xdr:col>
      <xdr:colOff>1099111</xdr:colOff>
      <xdr:row>94</xdr:row>
      <xdr:rowOff>11643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533E3CAC-1D63-4D0F-A374-8EFEC84A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10811934"/>
          <a:ext cx="5017061" cy="2223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1123950</xdr:colOff>
      <xdr:row>102</xdr:row>
      <xdr:rowOff>69850</xdr:rowOff>
    </xdr:from>
    <xdr:to>
      <xdr:col>3</xdr:col>
      <xdr:colOff>1423895</xdr:colOff>
      <xdr:row>119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6606A9-00F3-44D2-A0B3-EE4932FA8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14122400"/>
          <a:ext cx="5138645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1689100</xdr:colOff>
      <xdr:row>64</xdr:row>
      <xdr:rowOff>12700</xdr:rowOff>
    </xdr:from>
    <xdr:to>
      <xdr:col>4</xdr:col>
      <xdr:colOff>433108</xdr:colOff>
      <xdr:row>81</xdr:row>
      <xdr:rowOff>77259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97195214-F091-4FFD-A418-F065A5E1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9213850"/>
          <a:ext cx="5011458" cy="2223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1661584</xdr:colOff>
      <xdr:row>86</xdr:row>
      <xdr:rowOff>52916</xdr:rowOff>
    </xdr:from>
    <xdr:to>
      <xdr:col>4</xdr:col>
      <xdr:colOff>728383</xdr:colOff>
      <xdr:row>104</xdr:row>
      <xdr:rowOff>46566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63682F-1D14-4451-A966-BAB3A3F0F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3234" y="12060766"/>
          <a:ext cx="5334249" cy="227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85</xdr:row>
      <xdr:rowOff>9525</xdr:rowOff>
    </xdr:from>
    <xdr:to>
      <xdr:col>2</xdr:col>
      <xdr:colOff>857427</xdr:colOff>
      <xdr:row>99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87B8F2-81CB-44D2-90DE-C469BF54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375" y="11261725"/>
          <a:ext cx="4037719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102</xdr:row>
      <xdr:rowOff>9524</xdr:rowOff>
    </xdr:from>
    <xdr:to>
      <xdr:col>2</xdr:col>
      <xdr:colOff>971727</xdr:colOff>
      <xdr:row>118</xdr:row>
      <xdr:rowOff>12699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F98BF3-5210-4076-BB4C-7931F6C4D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250" y="13433424"/>
          <a:ext cx="4009144" cy="20351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476250</xdr:colOff>
      <xdr:row>84</xdr:row>
      <xdr:rowOff>104775</xdr:rowOff>
    </xdr:from>
    <xdr:to>
      <xdr:col>2</xdr:col>
      <xdr:colOff>831850</xdr:colOff>
      <xdr:row>98</xdr:row>
      <xdr:rowOff>82550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662559-B9C0-4373-A7A6-291B7232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900" y="11223625"/>
          <a:ext cx="4008967" cy="175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527050</xdr:colOff>
      <xdr:row>101</xdr:row>
      <xdr:rowOff>19050</xdr:rowOff>
    </xdr:from>
    <xdr:to>
      <xdr:col>2</xdr:col>
      <xdr:colOff>1094317</xdr:colOff>
      <xdr:row>115</xdr:row>
      <xdr:rowOff>101601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02B537-74E0-4134-8FE7-7368A3366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8700" y="13309600"/>
          <a:ext cx="4220634" cy="186055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187</xdr:row>
      <xdr:rowOff>85725</xdr:rowOff>
    </xdr:from>
    <xdr:to>
      <xdr:col>2</xdr:col>
      <xdr:colOff>733425</xdr:colOff>
      <xdr:row>202</xdr:row>
      <xdr:rowOff>1104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CCC0C0-1643-415E-8F74-4C4E7A03E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125" y="24711025"/>
          <a:ext cx="4013200" cy="1820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206</xdr:row>
      <xdr:rowOff>47625</xdr:rowOff>
    </xdr:from>
    <xdr:to>
      <xdr:col>2</xdr:col>
      <xdr:colOff>638175</xdr:colOff>
      <xdr:row>222</xdr:row>
      <xdr:rowOff>47624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79A81E-7A86-496D-A16D-9C1CF6814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4575" y="27098625"/>
          <a:ext cx="3746500" cy="203199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289</xdr:row>
      <xdr:rowOff>47625</xdr:rowOff>
    </xdr:from>
    <xdr:to>
      <xdr:col>2</xdr:col>
      <xdr:colOff>839083</xdr:colOff>
      <xdr:row>303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D3AA61-E256-475D-A063-4A13A32BA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275" y="37620575"/>
          <a:ext cx="4061708" cy="175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308</xdr:row>
      <xdr:rowOff>19050</xdr:rowOff>
    </xdr:from>
    <xdr:to>
      <xdr:col>2</xdr:col>
      <xdr:colOff>635000</xdr:colOff>
      <xdr:row>322</xdr:row>
      <xdr:rowOff>104776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AD3569-8593-4865-BD81-24B847FF1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8400" y="40017700"/>
          <a:ext cx="3619500" cy="186372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904875</xdr:colOff>
      <xdr:row>220</xdr:row>
      <xdr:rowOff>0</xdr:rowOff>
    </xdr:from>
    <xdr:to>
      <xdr:col>2</xdr:col>
      <xdr:colOff>227542</xdr:colOff>
      <xdr:row>234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763526-A6A0-4CB0-BC60-DABCC1183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525" y="29260800"/>
          <a:ext cx="4072467" cy="177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939800</xdr:colOff>
      <xdr:row>238</xdr:row>
      <xdr:rowOff>47624</xdr:rowOff>
    </xdr:from>
    <xdr:to>
      <xdr:col>2</xdr:col>
      <xdr:colOff>284692</xdr:colOff>
      <xdr:row>253</xdr:row>
      <xdr:rowOff>85724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3D8E57-4E1E-4985-ADAC-ACB862312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1450" y="31607124"/>
          <a:ext cx="4094692" cy="19431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1276350</xdr:colOff>
      <xdr:row>500</xdr:row>
      <xdr:rowOff>47625</xdr:rowOff>
    </xdr:from>
    <xdr:to>
      <xdr:col>3</xdr:col>
      <xdr:colOff>1426633</xdr:colOff>
      <xdr:row>516</xdr:row>
      <xdr:rowOff>92075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6F4B1C-A646-4736-8798-CC67769A6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67871975"/>
          <a:ext cx="4694766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923925</xdr:colOff>
      <xdr:row>519</xdr:row>
      <xdr:rowOff>85725</xdr:rowOff>
    </xdr:from>
    <xdr:to>
      <xdr:col>3</xdr:col>
      <xdr:colOff>1490133</xdr:colOff>
      <xdr:row>536</xdr:row>
      <xdr:rowOff>82550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7881E3-DFD8-4017-B103-EDBD93D75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575" y="70335775"/>
          <a:ext cx="5110691" cy="215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1171575</xdr:colOff>
      <xdr:row>388</xdr:row>
      <xdr:rowOff>9525</xdr:rowOff>
    </xdr:from>
    <xdr:to>
      <xdr:col>2</xdr:col>
      <xdr:colOff>1610395</xdr:colOff>
      <xdr:row>406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95935E-8715-4E98-A980-990060CC4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225" y="50263425"/>
          <a:ext cx="5192853" cy="22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1190625</xdr:colOff>
      <xdr:row>410</xdr:row>
      <xdr:rowOff>15875</xdr:rowOff>
    </xdr:from>
    <xdr:to>
      <xdr:col>3</xdr:col>
      <xdr:colOff>7057</xdr:colOff>
      <xdr:row>430</xdr:row>
      <xdr:rowOff>19052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78BEB1-A707-4162-B292-742C68745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92275" y="53076475"/>
          <a:ext cx="5242632" cy="2543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D9DFF-70F7-428E-B8B4-6C3F7A0594B3}">
  <dimension ref="A1:C18"/>
  <sheetViews>
    <sheetView tabSelected="1" zoomScaleNormal="100" workbookViewId="0"/>
  </sheetViews>
  <sheetFormatPr defaultColWidth="8.88671875" defaultRowHeight="13.2" x14ac:dyDescent="0.25"/>
  <cols>
    <col min="1" max="1" width="6.5546875" style="13" bestFit="1" customWidth="1"/>
    <col min="2" max="2" width="11.33203125" style="13" bestFit="1" customWidth="1"/>
    <col min="3" max="3" width="40.21875" style="13" bestFit="1" customWidth="1"/>
    <col min="4" max="16384" width="8.88671875" style="13"/>
  </cols>
  <sheetData>
    <row r="1" spans="1:3" ht="16.05" customHeight="1" x14ac:dyDescent="0.25">
      <c r="A1" s="176" t="s">
        <v>1</v>
      </c>
      <c r="B1" s="176" t="s">
        <v>2</v>
      </c>
      <c r="C1" s="176" t="s">
        <v>3</v>
      </c>
    </row>
    <row r="2" spans="1:3" ht="14.4" x14ac:dyDescent="0.25">
      <c r="A2" s="177">
        <v>1</v>
      </c>
      <c r="B2" s="178" t="s">
        <v>1559</v>
      </c>
      <c r="C2" s="179" t="s">
        <v>10</v>
      </c>
    </row>
    <row r="3" spans="1:3" ht="14.4" x14ac:dyDescent="0.25">
      <c r="A3" s="177">
        <v>2</v>
      </c>
      <c r="B3" s="178" t="s">
        <v>1560</v>
      </c>
      <c r="C3" s="179" t="s">
        <v>11</v>
      </c>
    </row>
    <row r="4" spans="1:3" ht="14.4" x14ac:dyDescent="0.25">
      <c r="A4" s="177">
        <v>3</v>
      </c>
      <c r="B4" s="178" t="s">
        <v>1561</v>
      </c>
      <c r="C4" s="179" t="s">
        <v>12</v>
      </c>
    </row>
    <row r="5" spans="1:3" ht="14.4" x14ac:dyDescent="0.25">
      <c r="A5" s="177">
        <v>4</v>
      </c>
      <c r="B5" s="178" t="s">
        <v>1562</v>
      </c>
      <c r="C5" s="179" t="s">
        <v>13</v>
      </c>
    </row>
    <row r="6" spans="1:3" ht="14.4" x14ac:dyDescent="0.25">
      <c r="A6" s="177">
        <v>5</v>
      </c>
      <c r="B6" s="178" t="s">
        <v>1563</v>
      </c>
      <c r="C6" s="179" t="s">
        <v>14</v>
      </c>
    </row>
    <row r="7" spans="1:3" ht="14.4" x14ac:dyDescent="0.25">
      <c r="A7" s="177">
        <v>6</v>
      </c>
      <c r="B7" s="178" t="s">
        <v>1564</v>
      </c>
      <c r="C7" s="179" t="s">
        <v>15</v>
      </c>
    </row>
    <row r="8" spans="1:3" ht="14.4" x14ac:dyDescent="0.25">
      <c r="A8" s="177">
        <v>7</v>
      </c>
      <c r="B8" s="178" t="s">
        <v>1565</v>
      </c>
      <c r="C8" s="179" t="s">
        <v>16</v>
      </c>
    </row>
    <row r="9" spans="1:3" ht="14.4" x14ac:dyDescent="0.25">
      <c r="A9" s="177">
        <v>8</v>
      </c>
      <c r="B9" s="178" t="s">
        <v>1566</v>
      </c>
      <c r="C9" s="179" t="s">
        <v>17</v>
      </c>
    </row>
    <row r="10" spans="1:3" ht="14.4" x14ac:dyDescent="0.25">
      <c r="A10" s="177">
        <v>9</v>
      </c>
      <c r="B10" s="178" t="s">
        <v>1567</v>
      </c>
      <c r="C10" s="179" t="s">
        <v>18</v>
      </c>
    </row>
    <row r="11" spans="1:3" ht="14.4" x14ac:dyDescent="0.25">
      <c r="A11" s="177">
        <v>10</v>
      </c>
      <c r="B11" s="178" t="s">
        <v>1568</v>
      </c>
      <c r="C11" s="179" t="s">
        <v>19</v>
      </c>
    </row>
    <row r="12" spans="1:3" ht="14.4" x14ac:dyDescent="0.25">
      <c r="A12" s="177">
        <v>11</v>
      </c>
      <c r="B12" s="178" t="s">
        <v>1569</v>
      </c>
      <c r="C12" s="179" t="s">
        <v>20</v>
      </c>
    </row>
    <row r="13" spans="1:3" ht="14.4" x14ac:dyDescent="0.25">
      <c r="A13" s="177">
        <v>12</v>
      </c>
      <c r="B13" s="178" t="s">
        <v>1570</v>
      </c>
      <c r="C13" s="179" t="s">
        <v>21</v>
      </c>
    </row>
    <row r="14" spans="1:3" ht="14.4" x14ac:dyDescent="0.25">
      <c r="A14" s="177">
        <v>13</v>
      </c>
      <c r="B14" s="178" t="s">
        <v>1571</v>
      </c>
      <c r="C14" s="179" t="s">
        <v>22</v>
      </c>
    </row>
    <row r="15" spans="1:3" ht="14.4" x14ac:dyDescent="0.25">
      <c r="A15" s="177">
        <v>14</v>
      </c>
      <c r="B15" s="178" t="s">
        <v>1572</v>
      </c>
      <c r="C15" s="179" t="s">
        <v>23</v>
      </c>
    </row>
    <row r="16" spans="1:3" ht="14.4" x14ac:dyDescent="0.25">
      <c r="A16" s="177">
        <v>15</v>
      </c>
      <c r="B16" s="178" t="s">
        <v>1573</v>
      </c>
      <c r="C16" s="179" t="s">
        <v>24</v>
      </c>
    </row>
    <row r="17" spans="1:3" ht="14.4" x14ac:dyDescent="0.25">
      <c r="A17" s="177">
        <v>16</v>
      </c>
      <c r="B17" s="178" t="s">
        <v>1574</v>
      </c>
      <c r="C17" s="179" t="s">
        <v>25</v>
      </c>
    </row>
    <row r="18" spans="1:3" ht="14.4" x14ac:dyDescent="0.25">
      <c r="A18" s="177">
        <v>17</v>
      </c>
      <c r="B18" s="178" t="s">
        <v>1575</v>
      </c>
      <c r="C18" s="179" t="s">
        <v>26</v>
      </c>
    </row>
  </sheetData>
  <hyperlinks>
    <hyperlink ref="B2" location="NIFTYJBLK!A1" display="NIFTYJBLK" xr:uid="{199EC663-A1EB-4790-B4F1-A57CC63FFA2D}"/>
    <hyperlink ref="B3" location="JBLARGE!A1" display="JBLARGE" xr:uid="{73B26F34-E1FA-466E-8614-8D864D115CB7}"/>
    <hyperlink ref="B4" location="JBINCARB!A1" display="JBINCARB " xr:uid="{615A0966-98D1-4AE0-B1F7-47248EF0E989}"/>
    <hyperlink ref="B5" location="JBBAF!A1" display="JBBAF" xr:uid="{6454080C-A90E-4D96-88B8-9F24C56D8CCF}"/>
    <hyperlink ref="B6" location="JBMMF!A1" display="JBMMF" xr:uid="{E8B8ADF8-75EF-48F3-B9F4-9318EAD6F74E}"/>
    <hyperlink ref="B7" location="JBOF!A1" display="JBOF" xr:uid="{6001C200-9E20-4D7E-8FC5-F046F195195B}"/>
    <hyperlink ref="B8" location="JBLF!A1" display="JBLF" xr:uid="{F4BF011F-7353-4780-8E2A-F308C372EFA2}"/>
    <hyperlink ref="B9" location="'JBN8-13'!A1" display="JBN8-13" xr:uid="{B03CC982-F482-4FC7-A396-E22AFCC1EFCA}"/>
    <hyperlink ref="B10" location="JBLOW!A1" display="JBLOW" xr:uid="{E8FB5A4E-73BA-47F4-AFAB-5C22A4EBEE6E}"/>
    <hyperlink ref="B11" location="JBSHORT!A1" display="JBSHORT" xr:uid="{2D084262-B801-4BF8-9FD6-0B5ABE6842E1}"/>
    <hyperlink ref="B12" location="'JBN50'!A1" display="JBN50" xr:uid="{2FD298DC-30EC-4C01-ACFC-5E5DDD31F2A4}"/>
    <hyperlink ref="B13" location="JBNNX50!A1" display="JBNNX50" xr:uid="{64A4128A-DCC2-407D-9988-2B18BDCD0425}"/>
    <hyperlink ref="B14" location="JBNM150!A1" display="JBNM150" xr:uid="{BB38C8F4-5955-45A6-B841-8967E3A71BE8}"/>
    <hyperlink ref="B15" location="JBNS250!A1" display="JBNS250" xr:uid="{92BE1AF1-748C-41CD-8582-30AC843CEE52}"/>
    <hyperlink ref="B16" location="JBFLEXI!A1" display="JBFLEXI" xr:uid="{52CAE7A5-E14E-4E2F-9CC8-B592C93C24B3}"/>
    <hyperlink ref="B17" location="JBARB!A1" display="JBARB" xr:uid="{CCC2FA42-3B95-4329-82EC-D66312237EF7}"/>
    <hyperlink ref="B18" location="JBSECRO!A1" display="JBSECRO" xr:uid="{B7919FEC-A6C2-42B1-9ACA-12297AE99D96}"/>
  </hyperlinks>
  <pageMargins left="0.7" right="0.7" top="0.75" bottom="0.75" header="0.3" footer="0.3"/>
  <pageSetup paperSize="9" orientation="portrait" r:id="rId1"/>
  <headerFooter>
    <oddFooter>&amp;C&amp;1#&amp;"Calibri"&amp;10&amp;K000000RESTRICTED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B0719-DA4E-4A4F-9F4C-474A451E5871}">
  <dimension ref="A1:I103"/>
  <sheetViews>
    <sheetView view="pageBreakPreview" zoomScaleNormal="100" zoomScaleSheetLayoutView="100" workbookViewId="0"/>
  </sheetViews>
  <sheetFormatPr defaultColWidth="9.109375" defaultRowHeight="10.199999999999999" x14ac:dyDescent="0.2"/>
  <cols>
    <col min="1" max="1" width="7.21875" style="6" customWidth="1"/>
    <col min="2" max="2" width="39" style="6" customWidth="1"/>
    <col min="3" max="3" width="23.88671875" style="6" bestFit="1" customWidth="1"/>
    <col min="4" max="4" width="21.44140625" style="6" bestFit="1" customWidth="1"/>
    <col min="5" max="5" width="13.44140625" style="6" bestFit="1" customWidth="1"/>
    <col min="6" max="6" width="13.44140625" style="8" bestFit="1" customWidth="1"/>
    <col min="7" max="7" width="8.21875" style="12" bestFit="1" customWidth="1"/>
    <col min="8" max="8" width="11.77734375" style="6" bestFit="1" customWidth="1"/>
    <col min="9" max="16384" width="9.109375" style="6"/>
  </cols>
  <sheetData>
    <row r="1" spans="1:9" s="1" customFormat="1" ht="16.8" customHeight="1" x14ac:dyDescent="0.25">
      <c r="B1" s="154" t="s">
        <v>10</v>
      </c>
      <c r="C1" s="155"/>
      <c r="D1" s="10"/>
      <c r="F1" s="5"/>
      <c r="G1" s="12"/>
    </row>
    <row r="2" spans="1:9" s="1" customFormat="1" ht="14.4" x14ac:dyDescent="0.3">
      <c r="A2" s="60" t="s">
        <v>1576</v>
      </c>
      <c r="F2" s="5"/>
      <c r="G2" s="12"/>
    </row>
    <row r="3" spans="1:9" s="1" customFormat="1" ht="12" x14ac:dyDescent="0.2">
      <c r="B3" s="7" t="s">
        <v>9</v>
      </c>
      <c r="C3" s="2"/>
      <c r="D3" s="3"/>
      <c r="E3" s="3"/>
      <c r="F3" s="4"/>
      <c r="G3" s="12"/>
    </row>
    <row r="4" spans="1:9" s="1" customFormat="1" ht="25.5" customHeight="1" x14ac:dyDescent="0.2">
      <c r="B4" s="16" t="s">
        <v>7</v>
      </c>
      <c r="C4" s="16" t="s">
        <v>8</v>
      </c>
      <c r="D4" s="17" t="s">
        <v>185</v>
      </c>
      <c r="E4" s="17" t="s">
        <v>0</v>
      </c>
      <c r="F4" s="18" t="s">
        <v>4</v>
      </c>
      <c r="G4" s="19" t="s">
        <v>5</v>
      </c>
      <c r="H4" s="18" t="s">
        <v>6</v>
      </c>
      <c r="I4" s="9"/>
    </row>
    <row r="5" spans="1:9" x14ac:dyDescent="0.2">
      <c r="B5" s="20" t="s">
        <v>27</v>
      </c>
      <c r="C5" s="21"/>
      <c r="D5" s="21"/>
      <c r="E5" s="21"/>
      <c r="F5" s="22"/>
      <c r="G5" s="23"/>
      <c r="H5" s="21"/>
    </row>
    <row r="6" spans="1:9" x14ac:dyDescent="0.2">
      <c r="B6" s="20" t="s">
        <v>28</v>
      </c>
      <c r="C6" s="21"/>
      <c r="D6" s="21"/>
      <c r="E6" s="21"/>
      <c r="F6" s="22"/>
      <c r="G6" s="23"/>
      <c r="H6" s="21"/>
    </row>
    <row r="7" spans="1:9" x14ac:dyDescent="0.2">
      <c r="B7" s="21" t="s">
        <v>210</v>
      </c>
      <c r="C7" s="21" t="s">
        <v>211</v>
      </c>
      <c r="D7" s="21" t="s">
        <v>71</v>
      </c>
      <c r="E7" s="24">
        <v>113355</v>
      </c>
      <c r="F7" s="22">
        <v>785.32344000000001</v>
      </c>
      <c r="G7" s="23">
        <v>9.9497683801756693</v>
      </c>
      <c r="H7" s="25"/>
    </row>
    <row r="8" spans="1:9" x14ac:dyDescent="0.2">
      <c r="B8" s="21" t="s">
        <v>69</v>
      </c>
      <c r="C8" s="21" t="s">
        <v>70</v>
      </c>
      <c r="D8" s="21" t="s">
        <v>71</v>
      </c>
      <c r="E8" s="24">
        <v>53008</v>
      </c>
      <c r="F8" s="22">
        <v>741.05183999999997</v>
      </c>
      <c r="G8" s="23">
        <v>9.3888629705271391</v>
      </c>
      <c r="H8" s="25"/>
    </row>
    <row r="9" spans="1:9" x14ac:dyDescent="0.2">
      <c r="B9" s="21" t="s">
        <v>33</v>
      </c>
      <c r="C9" s="21" t="s">
        <v>34</v>
      </c>
      <c r="D9" s="21" t="s">
        <v>35</v>
      </c>
      <c r="E9" s="24">
        <v>49449</v>
      </c>
      <c r="F9" s="22">
        <v>576.03140099999996</v>
      </c>
      <c r="G9" s="23">
        <v>7.2981127618680102</v>
      </c>
      <c r="H9" s="25"/>
    </row>
    <row r="10" spans="1:9" x14ac:dyDescent="0.2">
      <c r="B10" s="21" t="s">
        <v>36</v>
      </c>
      <c r="C10" s="21" t="s">
        <v>37</v>
      </c>
      <c r="D10" s="21" t="s">
        <v>38</v>
      </c>
      <c r="E10" s="24">
        <v>22490</v>
      </c>
      <c r="F10" s="22">
        <v>443.88513</v>
      </c>
      <c r="G10" s="23">
        <v>5.6238665573310298</v>
      </c>
      <c r="H10" s="25"/>
    </row>
    <row r="11" spans="1:9" x14ac:dyDescent="0.2">
      <c r="B11" s="21" t="s">
        <v>212</v>
      </c>
      <c r="C11" s="21" t="s">
        <v>213</v>
      </c>
      <c r="D11" s="21" t="s">
        <v>214</v>
      </c>
      <c r="E11" s="24">
        <v>8656</v>
      </c>
      <c r="F11" s="22">
        <v>335.13435199999998</v>
      </c>
      <c r="G11" s="23">
        <v>4.2460329194303199</v>
      </c>
      <c r="H11" s="25"/>
    </row>
    <row r="12" spans="1:9" x14ac:dyDescent="0.2">
      <c r="B12" s="21" t="s">
        <v>111</v>
      </c>
      <c r="C12" s="21" t="s">
        <v>112</v>
      </c>
      <c r="D12" s="21" t="s">
        <v>41</v>
      </c>
      <c r="E12" s="24">
        <v>26119</v>
      </c>
      <c r="F12" s="22">
        <v>309.51015000000001</v>
      </c>
      <c r="G12" s="23">
        <v>3.9213834032681198</v>
      </c>
      <c r="H12" s="25"/>
    </row>
    <row r="13" spans="1:9" x14ac:dyDescent="0.2">
      <c r="B13" s="21" t="s">
        <v>215</v>
      </c>
      <c r="C13" s="21" t="s">
        <v>216</v>
      </c>
      <c r="D13" s="21" t="s">
        <v>71</v>
      </c>
      <c r="E13" s="24">
        <v>30564</v>
      </c>
      <c r="F13" s="22">
        <v>293.97983399999998</v>
      </c>
      <c r="G13" s="23">
        <v>3.7246198289236001</v>
      </c>
      <c r="H13" s="25"/>
    </row>
    <row r="14" spans="1:9" x14ac:dyDescent="0.2">
      <c r="B14" s="21" t="s">
        <v>217</v>
      </c>
      <c r="C14" s="21" t="s">
        <v>218</v>
      </c>
      <c r="D14" s="21" t="s">
        <v>71</v>
      </c>
      <c r="E14" s="24">
        <v>21260</v>
      </c>
      <c r="F14" s="22">
        <v>258.73419999999999</v>
      </c>
      <c r="G14" s="23">
        <v>3.2780701949123601</v>
      </c>
      <c r="H14" s="25"/>
    </row>
    <row r="15" spans="1:9" x14ac:dyDescent="0.2">
      <c r="B15" s="21" t="s">
        <v>219</v>
      </c>
      <c r="C15" s="21" t="s">
        <v>220</v>
      </c>
      <c r="D15" s="21" t="s">
        <v>71</v>
      </c>
      <c r="E15" s="24">
        <v>54458</v>
      </c>
      <c r="F15" s="22">
        <v>251.378128</v>
      </c>
      <c r="G15" s="23">
        <v>3.18487138171013</v>
      </c>
      <c r="H15" s="25"/>
    </row>
    <row r="16" spans="1:9" x14ac:dyDescent="0.2">
      <c r="B16" s="21" t="s">
        <v>221</v>
      </c>
      <c r="C16" s="21" t="s">
        <v>222</v>
      </c>
      <c r="D16" s="21" t="s">
        <v>95</v>
      </c>
      <c r="E16" s="24">
        <v>20180</v>
      </c>
      <c r="F16" s="22">
        <v>189.51038</v>
      </c>
      <c r="G16" s="23">
        <v>2.4010290417908302</v>
      </c>
      <c r="H16" s="25"/>
    </row>
    <row r="17" spans="2:8" x14ac:dyDescent="0.2">
      <c r="B17" s="21" t="s">
        <v>223</v>
      </c>
      <c r="C17" s="21" t="s">
        <v>224</v>
      </c>
      <c r="D17" s="21" t="s">
        <v>225</v>
      </c>
      <c r="E17" s="24">
        <v>71297</v>
      </c>
      <c r="F17" s="22">
        <v>189.36483200000001</v>
      </c>
      <c r="G17" s="23">
        <v>2.3991850004513799</v>
      </c>
      <c r="H17" s="25"/>
    </row>
    <row r="18" spans="2:8" x14ac:dyDescent="0.2">
      <c r="B18" s="21" t="s">
        <v>78</v>
      </c>
      <c r="C18" s="21" t="s">
        <v>79</v>
      </c>
      <c r="D18" s="21" t="s">
        <v>41</v>
      </c>
      <c r="E18" s="24">
        <v>7550</v>
      </c>
      <c r="F18" s="22">
        <v>188.94630000000001</v>
      </c>
      <c r="G18" s="23">
        <v>2.39388234902448</v>
      </c>
      <c r="H18" s="25"/>
    </row>
    <row r="19" spans="2:8" x14ac:dyDescent="0.2">
      <c r="B19" s="21" t="s">
        <v>226</v>
      </c>
      <c r="C19" s="21" t="s">
        <v>227</v>
      </c>
      <c r="D19" s="21" t="s">
        <v>143</v>
      </c>
      <c r="E19" s="24">
        <v>6608</v>
      </c>
      <c r="F19" s="22">
        <v>187.68702400000001</v>
      </c>
      <c r="G19" s="23">
        <v>2.37792777045401</v>
      </c>
      <c r="H19" s="25"/>
    </row>
    <row r="20" spans="2:8" x14ac:dyDescent="0.2">
      <c r="B20" s="21" t="s">
        <v>228</v>
      </c>
      <c r="C20" s="21" t="s">
        <v>229</v>
      </c>
      <c r="D20" s="21" t="s">
        <v>230</v>
      </c>
      <c r="E20" s="24">
        <v>53589</v>
      </c>
      <c r="F20" s="22">
        <v>184.15859850000001</v>
      </c>
      <c r="G20" s="23">
        <v>2.33322387562094</v>
      </c>
      <c r="H20" s="25"/>
    </row>
    <row r="21" spans="2:8" x14ac:dyDescent="0.2">
      <c r="B21" s="21" t="s">
        <v>82</v>
      </c>
      <c r="C21" s="21" t="s">
        <v>83</v>
      </c>
      <c r="D21" s="21" t="s">
        <v>44</v>
      </c>
      <c r="E21" s="24">
        <v>7831</v>
      </c>
      <c r="F21" s="22">
        <v>139.21168700000001</v>
      </c>
      <c r="G21" s="23">
        <v>1.76376250970366</v>
      </c>
      <c r="H21" s="25"/>
    </row>
    <row r="22" spans="2:8" x14ac:dyDescent="0.2">
      <c r="B22" s="21" t="s">
        <v>134</v>
      </c>
      <c r="C22" s="21" t="s">
        <v>135</v>
      </c>
      <c r="D22" s="21" t="s">
        <v>136</v>
      </c>
      <c r="E22" s="24">
        <v>3056</v>
      </c>
      <c r="F22" s="22">
        <v>135.57944000000001</v>
      </c>
      <c r="G22" s="23">
        <v>1.7177432334299401</v>
      </c>
      <c r="H22" s="25"/>
    </row>
    <row r="23" spans="2:8" x14ac:dyDescent="0.2">
      <c r="B23" s="21" t="s">
        <v>231</v>
      </c>
      <c r="C23" s="21" t="s">
        <v>232</v>
      </c>
      <c r="D23" s="21" t="s">
        <v>225</v>
      </c>
      <c r="E23" s="24">
        <v>6562</v>
      </c>
      <c r="F23" s="22">
        <v>122.355052</v>
      </c>
      <c r="G23" s="23">
        <v>1.55019494584849</v>
      </c>
      <c r="H23" s="25"/>
    </row>
    <row r="24" spans="2:8" x14ac:dyDescent="0.2">
      <c r="B24" s="21" t="s">
        <v>67</v>
      </c>
      <c r="C24" s="21" t="s">
        <v>68</v>
      </c>
      <c r="D24" s="21" t="s">
        <v>41</v>
      </c>
      <c r="E24" s="24">
        <v>7792</v>
      </c>
      <c r="F24" s="22">
        <v>111.277552</v>
      </c>
      <c r="G24" s="23">
        <v>1.4098469648543199</v>
      </c>
      <c r="H24" s="25"/>
    </row>
    <row r="25" spans="2:8" x14ac:dyDescent="0.2">
      <c r="B25" s="21" t="s">
        <v>233</v>
      </c>
      <c r="C25" s="21" t="s">
        <v>234</v>
      </c>
      <c r="D25" s="21" t="s">
        <v>235</v>
      </c>
      <c r="E25" s="24">
        <v>35143</v>
      </c>
      <c r="F25" s="22">
        <v>111.1397375</v>
      </c>
      <c r="G25" s="23">
        <v>1.4081009042064501</v>
      </c>
      <c r="H25" s="25"/>
    </row>
    <row r="26" spans="2:8" x14ac:dyDescent="0.2">
      <c r="B26" s="21" t="s">
        <v>236</v>
      </c>
      <c r="C26" s="21" t="s">
        <v>237</v>
      </c>
      <c r="D26" s="21" t="s">
        <v>143</v>
      </c>
      <c r="E26" s="24">
        <v>961</v>
      </c>
      <c r="F26" s="22">
        <v>109.52517</v>
      </c>
      <c r="G26" s="23">
        <v>1.38764490882809</v>
      </c>
      <c r="H26" s="25"/>
    </row>
    <row r="27" spans="2:8" x14ac:dyDescent="0.2">
      <c r="B27" s="21" t="s">
        <v>75</v>
      </c>
      <c r="C27" s="21" t="s">
        <v>76</v>
      </c>
      <c r="D27" s="21" t="s">
        <v>77</v>
      </c>
      <c r="E27" s="24">
        <v>5796</v>
      </c>
      <c r="F27" s="22">
        <v>107.226</v>
      </c>
      <c r="G27" s="23">
        <v>1.3585152435189201</v>
      </c>
      <c r="H27" s="25"/>
    </row>
    <row r="28" spans="2:8" x14ac:dyDescent="0.2">
      <c r="B28" s="21" t="s">
        <v>238</v>
      </c>
      <c r="C28" s="21" t="s">
        <v>239</v>
      </c>
      <c r="D28" s="21" t="s">
        <v>50</v>
      </c>
      <c r="E28" s="24">
        <v>3022</v>
      </c>
      <c r="F28" s="22">
        <v>106.084288</v>
      </c>
      <c r="G28" s="23">
        <v>1.3440501589712499</v>
      </c>
      <c r="H28" s="25"/>
    </row>
    <row r="29" spans="2:8" x14ac:dyDescent="0.2">
      <c r="B29" s="21" t="s">
        <v>128</v>
      </c>
      <c r="C29" s="21" t="s">
        <v>129</v>
      </c>
      <c r="D29" s="21" t="s">
        <v>127</v>
      </c>
      <c r="E29" s="24">
        <v>61361</v>
      </c>
      <c r="F29" s="22">
        <v>102.841036</v>
      </c>
      <c r="G29" s="23">
        <v>1.30295931085071</v>
      </c>
      <c r="H29" s="25"/>
    </row>
    <row r="30" spans="2:8" x14ac:dyDescent="0.2">
      <c r="B30" s="21" t="s">
        <v>240</v>
      </c>
      <c r="C30" s="21" t="s">
        <v>241</v>
      </c>
      <c r="D30" s="21" t="s">
        <v>242</v>
      </c>
      <c r="E30" s="24">
        <v>26485</v>
      </c>
      <c r="F30" s="22">
        <v>97.968014999999994</v>
      </c>
      <c r="G30" s="23">
        <v>1.2412198697591099</v>
      </c>
      <c r="H30" s="25"/>
    </row>
    <row r="31" spans="2:8" x14ac:dyDescent="0.2">
      <c r="B31" s="21" t="s">
        <v>130</v>
      </c>
      <c r="C31" s="21" t="s">
        <v>131</v>
      </c>
      <c r="D31" s="21" t="s">
        <v>29</v>
      </c>
      <c r="E31" s="24">
        <v>875</v>
      </c>
      <c r="F31" s="22">
        <v>96.643749999999997</v>
      </c>
      <c r="G31" s="23">
        <v>1.2244419036971601</v>
      </c>
      <c r="H31" s="25"/>
    </row>
    <row r="32" spans="2:8" x14ac:dyDescent="0.2">
      <c r="B32" s="21" t="s">
        <v>120</v>
      </c>
      <c r="C32" s="21" t="s">
        <v>121</v>
      </c>
      <c r="D32" s="21" t="s">
        <v>64</v>
      </c>
      <c r="E32" s="24">
        <v>10708</v>
      </c>
      <c r="F32" s="22">
        <v>94.733676000000003</v>
      </c>
      <c r="G32" s="23">
        <v>1.2002419461752001</v>
      </c>
      <c r="H32" s="25"/>
    </row>
    <row r="33" spans="2:8" x14ac:dyDescent="0.2">
      <c r="B33" s="21" t="s">
        <v>243</v>
      </c>
      <c r="C33" s="21" t="s">
        <v>244</v>
      </c>
      <c r="D33" s="21" t="s">
        <v>235</v>
      </c>
      <c r="E33" s="24">
        <v>33485</v>
      </c>
      <c r="F33" s="22">
        <v>88.735249999999994</v>
      </c>
      <c r="G33" s="23">
        <v>1.12424402442003</v>
      </c>
      <c r="H33" s="25"/>
    </row>
    <row r="34" spans="2:8" x14ac:dyDescent="0.2">
      <c r="B34" s="21" t="s">
        <v>144</v>
      </c>
      <c r="C34" s="21" t="s">
        <v>145</v>
      </c>
      <c r="D34" s="21" t="s">
        <v>127</v>
      </c>
      <c r="E34" s="24">
        <v>7121</v>
      </c>
      <c r="F34" s="22">
        <v>88.72766</v>
      </c>
      <c r="G34" s="23">
        <v>1.1241478618223599</v>
      </c>
      <c r="H34" s="25"/>
    </row>
    <row r="35" spans="2:8" x14ac:dyDescent="0.2">
      <c r="B35" s="21" t="s">
        <v>245</v>
      </c>
      <c r="C35" s="21" t="s">
        <v>246</v>
      </c>
      <c r="D35" s="21" t="s">
        <v>95</v>
      </c>
      <c r="E35" s="24">
        <v>10359</v>
      </c>
      <c r="F35" s="22">
        <v>85.270108500000006</v>
      </c>
      <c r="G35" s="23">
        <v>1.0803419153354801</v>
      </c>
      <c r="H35" s="25"/>
    </row>
    <row r="36" spans="2:8" x14ac:dyDescent="0.2">
      <c r="B36" s="21" t="s">
        <v>84</v>
      </c>
      <c r="C36" s="21" t="s">
        <v>85</v>
      </c>
      <c r="D36" s="21" t="s">
        <v>41</v>
      </c>
      <c r="E36" s="24">
        <v>4698</v>
      </c>
      <c r="F36" s="22">
        <v>84.131783999999996</v>
      </c>
      <c r="G36" s="23">
        <v>1.06591974920673</v>
      </c>
      <c r="H36" s="25"/>
    </row>
    <row r="37" spans="2:8" x14ac:dyDescent="0.2">
      <c r="B37" s="21" t="s">
        <v>247</v>
      </c>
      <c r="C37" s="21" t="s">
        <v>248</v>
      </c>
      <c r="D37" s="21" t="s">
        <v>143</v>
      </c>
      <c r="E37" s="24">
        <v>807</v>
      </c>
      <c r="F37" s="22">
        <v>83.524500000000003</v>
      </c>
      <c r="G37" s="23">
        <v>1.0582256771426299</v>
      </c>
      <c r="H37" s="25"/>
    </row>
    <row r="38" spans="2:8" x14ac:dyDescent="0.2">
      <c r="B38" s="21" t="s">
        <v>249</v>
      </c>
      <c r="C38" s="21" t="s">
        <v>250</v>
      </c>
      <c r="D38" s="21" t="s">
        <v>29</v>
      </c>
      <c r="E38" s="24">
        <v>2791</v>
      </c>
      <c r="F38" s="22">
        <v>83.210874000000004</v>
      </c>
      <c r="G38" s="23">
        <v>1.05425214738526</v>
      </c>
      <c r="H38" s="25"/>
    </row>
    <row r="39" spans="2:8" x14ac:dyDescent="0.2">
      <c r="B39" s="21" t="s">
        <v>251</v>
      </c>
      <c r="C39" s="21" t="s">
        <v>252</v>
      </c>
      <c r="D39" s="21" t="s">
        <v>253</v>
      </c>
      <c r="E39" s="24">
        <v>1674</v>
      </c>
      <c r="F39" s="22">
        <v>81.651024000000007</v>
      </c>
      <c r="G39" s="23">
        <v>1.0344894032504199</v>
      </c>
      <c r="H39" s="25"/>
    </row>
    <row r="40" spans="2:8" x14ac:dyDescent="0.2">
      <c r="B40" s="21" t="s">
        <v>254</v>
      </c>
      <c r="C40" s="21" t="s">
        <v>255</v>
      </c>
      <c r="D40" s="21" t="s">
        <v>136</v>
      </c>
      <c r="E40" s="24">
        <v>3342</v>
      </c>
      <c r="F40" s="22">
        <v>77.534400000000005</v>
      </c>
      <c r="G40" s="23">
        <v>0.98233324284309198</v>
      </c>
      <c r="H40" s="25"/>
    </row>
    <row r="41" spans="2:8" x14ac:dyDescent="0.2">
      <c r="B41" s="21" t="s">
        <v>256</v>
      </c>
      <c r="C41" s="21" t="s">
        <v>257</v>
      </c>
      <c r="D41" s="21" t="s">
        <v>230</v>
      </c>
      <c r="E41" s="24">
        <v>2461</v>
      </c>
      <c r="F41" s="22">
        <v>74.255752999999999</v>
      </c>
      <c r="G41" s="23">
        <v>0.94079395267449795</v>
      </c>
      <c r="H41" s="25"/>
    </row>
    <row r="42" spans="2:8" x14ac:dyDescent="0.2">
      <c r="B42" s="21" t="s">
        <v>258</v>
      </c>
      <c r="C42" s="21" t="s">
        <v>259</v>
      </c>
      <c r="D42" s="21" t="s">
        <v>143</v>
      </c>
      <c r="E42" s="24">
        <v>1021</v>
      </c>
      <c r="F42" s="22">
        <v>73.716200000000001</v>
      </c>
      <c r="G42" s="23">
        <v>0.93395800826562003</v>
      </c>
      <c r="H42" s="25"/>
    </row>
    <row r="43" spans="2:8" x14ac:dyDescent="0.2">
      <c r="B43" s="21" t="s">
        <v>260</v>
      </c>
      <c r="C43" s="21" t="s">
        <v>261</v>
      </c>
      <c r="D43" s="21" t="s">
        <v>95</v>
      </c>
      <c r="E43" s="24">
        <v>4298</v>
      </c>
      <c r="F43" s="22">
        <v>71.673447999999993</v>
      </c>
      <c r="G43" s="23">
        <v>0.90807706772201402</v>
      </c>
      <c r="H43" s="25"/>
    </row>
    <row r="44" spans="2:8" x14ac:dyDescent="0.2">
      <c r="B44" s="21" t="s">
        <v>54</v>
      </c>
      <c r="C44" s="21" t="s">
        <v>55</v>
      </c>
      <c r="D44" s="21" t="s">
        <v>56</v>
      </c>
      <c r="E44" s="24">
        <v>17717</v>
      </c>
      <c r="F44" s="22">
        <v>68.919129999999996</v>
      </c>
      <c r="G44" s="23">
        <v>0.87318083930261403</v>
      </c>
      <c r="H44" s="25"/>
    </row>
    <row r="45" spans="2:8" x14ac:dyDescent="0.2">
      <c r="B45" s="21" t="s">
        <v>57</v>
      </c>
      <c r="C45" s="21" t="s">
        <v>58</v>
      </c>
      <c r="D45" s="21" t="s">
        <v>59</v>
      </c>
      <c r="E45" s="24">
        <v>28724</v>
      </c>
      <c r="F45" s="22">
        <v>64.741023600000005</v>
      </c>
      <c r="G45" s="23">
        <v>0.82024571877733099</v>
      </c>
      <c r="H45" s="25"/>
    </row>
    <row r="46" spans="2:8" x14ac:dyDescent="0.2">
      <c r="B46" s="21" t="s">
        <v>262</v>
      </c>
      <c r="C46" s="21" t="s">
        <v>263</v>
      </c>
      <c r="D46" s="21" t="s">
        <v>264</v>
      </c>
      <c r="E46" s="24">
        <v>2507</v>
      </c>
      <c r="F46" s="22">
        <v>64.665558000000004</v>
      </c>
      <c r="G46" s="23">
        <v>0.81928959649391797</v>
      </c>
      <c r="H46" s="25"/>
    </row>
    <row r="47" spans="2:8" x14ac:dyDescent="0.2">
      <c r="B47" s="21" t="s">
        <v>265</v>
      </c>
      <c r="C47" s="21" t="s">
        <v>266</v>
      </c>
      <c r="D47" s="21" t="s">
        <v>267</v>
      </c>
      <c r="E47" s="24">
        <v>762</v>
      </c>
      <c r="F47" s="22">
        <v>64.373760000000004</v>
      </c>
      <c r="G47" s="23">
        <v>0.815592619724959</v>
      </c>
      <c r="H47" s="25"/>
    </row>
    <row r="48" spans="2:8" x14ac:dyDescent="0.2">
      <c r="B48" s="21" t="s">
        <v>268</v>
      </c>
      <c r="C48" s="21" t="s">
        <v>269</v>
      </c>
      <c r="D48" s="21" t="s">
        <v>47</v>
      </c>
      <c r="E48" s="24">
        <v>5303</v>
      </c>
      <c r="F48" s="22">
        <v>61.886009999999999</v>
      </c>
      <c r="G48" s="23">
        <v>0.78407371295734496</v>
      </c>
      <c r="H48" s="25"/>
    </row>
    <row r="49" spans="2:9" x14ac:dyDescent="0.2">
      <c r="B49" s="21" t="s">
        <v>88</v>
      </c>
      <c r="C49" s="21" t="s">
        <v>89</v>
      </c>
      <c r="D49" s="21" t="s">
        <v>44</v>
      </c>
      <c r="E49" s="24">
        <v>4510</v>
      </c>
      <c r="F49" s="22">
        <v>60.975200000000001</v>
      </c>
      <c r="G49" s="23">
        <v>0.77253407453989598</v>
      </c>
      <c r="H49" s="25"/>
    </row>
    <row r="50" spans="2:9" x14ac:dyDescent="0.2">
      <c r="B50" s="21" t="s">
        <v>270</v>
      </c>
      <c r="C50" s="21" t="s">
        <v>271</v>
      </c>
      <c r="D50" s="21" t="s">
        <v>44</v>
      </c>
      <c r="E50" s="24">
        <v>4162</v>
      </c>
      <c r="F50" s="22">
        <v>57.389817999999998</v>
      </c>
      <c r="G50" s="23">
        <v>0.72710856113047695</v>
      </c>
      <c r="H50" s="25"/>
    </row>
    <row r="51" spans="2:9" x14ac:dyDescent="0.2">
      <c r="B51" s="21" t="s">
        <v>272</v>
      </c>
      <c r="C51" s="21" t="s">
        <v>273</v>
      </c>
      <c r="D51" s="21" t="s">
        <v>124</v>
      </c>
      <c r="E51" s="24">
        <v>3324</v>
      </c>
      <c r="F51" s="22">
        <v>55.131864</v>
      </c>
      <c r="G51" s="23">
        <v>0.69850108786686005</v>
      </c>
      <c r="H51" s="25"/>
    </row>
    <row r="52" spans="2:9" x14ac:dyDescent="0.2">
      <c r="B52" s="21" t="s">
        <v>274</v>
      </c>
      <c r="C52" s="21" t="s">
        <v>275</v>
      </c>
      <c r="D52" s="21" t="s">
        <v>95</v>
      </c>
      <c r="E52" s="24">
        <v>24270</v>
      </c>
      <c r="F52" s="22">
        <v>49.632150000000003</v>
      </c>
      <c r="G52" s="23">
        <v>0.62882166959149399</v>
      </c>
      <c r="H52" s="25"/>
    </row>
    <row r="53" spans="2:9" x14ac:dyDescent="0.2">
      <c r="B53" s="21" t="s">
        <v>150</v>
      </c>
      <c r="C53" s="21" t="s">
        <v>151</v>
      </c>
      <c r="D53" s="21" t="s">
        <v>152</v>
      </c>
      <c r="E53" s="24">
        <v>4815</v>
      </c>
      <c r="F53" s="22">
        <v>49.397084999999997</v>
      </c>
      <c r="G53" s="23">
        <v>0.625843479733458</v>
      </c>
      <c r="H53" s="25"/>
    </row>
    <row r="54" spans="2:9" x14ac:dyDescent="0.2">
      <c r="B54" s="21" t="s">
        <v>276</v>
      </c>
      <c r="C54" s="21" t="s">
        <v>277</v>
      </c>
      <c r="D54" s="21" t="s">
        <v>267</v>
      </c>
      <c r="E54" s="24">
        <v>5504</v>
      </c>
      <c r="F54" s="22">
        <v>47.334400000000002</v>
      </c>
      <c r="G54" s="23">
        <v>0.59970999517674795</v>
      </c>
      <c r="H54" s="25"/>
    </row>
    <row r="55" spans="2:9" x14ac:dyDescent="0.2">
      <c r="B55" s="21" t="s">
        <v>122</v>
      </c>
      <c r="C55" s="21" t="s">
        <v>123</v>
      </c>
      <c r="D55" s="21" t="s">
        <v>124</v>
      </c>
      <c r="E55" s="24">
        <v>7957</v>
      </c>
      <c r="F55" s="22">
        <v>41.766292999999997</v>
      </c>
      <c r="G55" s="23">
        <v>0.52916406194185694</v>
      </c>
      <c r="H55" s="25"/>
    </row>
    <row r="56" spans="2:9" x14ac:dyDescent="0.2">
      <c r="B56" s="21" t="s">
        <v>141</v>
      </c>
      <c r="C56" s="21" t="s">
        <v>142</v>
      </c>
      <c r="D56" s="21" t="s">
        <v>143</v>
      </c>
      <c r="E56" s="24">
        <v>15474</v>
      </c>
      <c r="F56" s="22">
        <v>41.067996000000001</v>
      </c>
      <c r="G56" s="23">
        <v>0.52031688757180194</v>
      </c>
      <c r="H56" s="25"/>
    </row>
    <row r="57" spans="2:9" x14ac:dyDescent="0.2">
      <c r="B57" s="20" t="s">
        <v>156</v>
      </c>
      <c r="C57" s="20"/>
      <c r="D57" s="20"/>
      <c r="E57" s="20"/>
      <c r="F57" s="26">
        <f>SUM(F7:F56)</f>
        <v>7888.9923020999977</v>
      </c>
      <c r="G57" s="27">
        <f>SUM(G7:G56)</f>
        <v>99.950723690208207</v>
      </c>
      <c r="H57" s="20"/>
      <c r="I57" s="14"/>
    </row>
    <row r="58" spans="2:9" x14ac:dyDescent="0.2">
      <c r="B58" s="20" t="s">
        <v>157</v>
      </c>
      <c r="C58" s="20"/>
      <c r="D58" s="20"/>
      <c r="E58" s="20"/>
      <c r="F58" s="28" t="s">
        <v>158</v>
      </c>
      <c r="G58" s="29" t="s">
        <v>158</v>
      </c>
      <c r="H58" s="20"/>
      <c r="I58" s="14"/>
    </row>
    <row r="59" spans="2:9" x14ac:dyDescent="0.2">
      <c r="B59" s="20" t="s">
        <v>156</v>
      </c>
      <c r="C59" s="20"/>
      <c r="D59" s="20"/>
      <c r="E59" s="20"/>
      <c r="F59" s="30" t="s">
        <v>158</v>
      </c>
      <c r="G59" s="31" t="s">
        <v>158</v>
      </c>
      <c r="H59" s="20"/>
      <c r="I59" s="14"/>
    </row>
    <row r="60" spans="2:9" x14ac:dyDescent="0.2">
      <c r="B60" s="32" t="s">
        <v>159</v>
      </c>
      <c r="C60" s="32"/>
      <c r="D60" s="32"/>
      <c r="E60" s="32"/>
      <c r="F60" s="33">
        <f>F57</f>
        <v>7888.9923020999977</v>
      </c>
      <c r="G60" s="34">
        <f>G57</f>
        <v>99.950723690208207</v>
      </c>
      <c r="H60" s="20"/>
      <c r="I60" s="14"/>
    </row>
    <row r="61" spans="2:9" x14ac:dyDescent="0.2">
      <c r="B61" s="20" t="s">
        <v>179</v>
      </c>
      <c r="C61" s="20"/>
      <c r="D61" s="20"/>
      <c r="E61" s="20"/>
      <c r="F61" s="26">
        <v>2.1426479</v>
      </c>
      <c r="G61" s="27">
        <v>2.7146586029916299E-2</v>
      </c>
      <c r="H61" s="25">
        <v>5.74E-2</v>
      </c>
      <c r="I61" s="15"/>
    </row>
    <row r="62" spans="2:9" x14ac:dyDescent="0.2">
      <c r="B62" s="21"/>
      <c r="C62" s="21"/>
      <c r="D62" s="21"/>
      <c r="E62" s="21"/>
      <c r="F62" s="22"/>
      <c r="G62" s="23"/>
      <c r="H62" s="21"/>
    </row>
    <row r="63" spans="2:9" x14ac:dyDescent="0.2">
      <c r="B63" s="46" t="s">
        <v>182</v>
      </c>
      <c r="C63" s="46"/>
      <c r="D63" s="46"/>
      <c r="E63" s="46"/>
      <c r="F63" s="26">
        <f>F64-(F57+F61)</f>
        <v>1.7466729000025225</v>
      </c>
      <c r="G63" s="27">
        <f>G64-(G57+G61)</f>
        <v>2.2129723761878495E-2</v>
      </c>
      <c r="H63" s="20"/>
      <c r="I63" s="14"/>
    </row>
    <row r="64" spans="2:9" x14ac:dyDescent="0.2">
      <c r="B64" s="42" t="s">
        <v>180</v>
      </c>
      <c r="C64" s="42"/>
      <c r="D64" s="42"/>
      <c r="E64" s="42"/>
      <c r="F64" s="43">
        <v>7892.8816229000004</v>
      </c>
      <c r="G64" s="44">
        <v>100</v>
      </c>
      <c r="H64" s="45"/>
      <c r="I64" s="14"/>
    </row>
    <row r="66" spans="2:4" x14ac:dyDescent="0.2">
      <c r="B66" s="14"/>
    </row>
    <row r="67" spans="2:4" x14ac:dyDescent="0.2">
      <c r="B67" s="14" t="s">
        <v>1603</v>
      </c>
    </row>
    <row r="69" spans="2:4" x14ac:dyDescent="0.2">
      <c r="B69" s="14" t="s">
        <v>207</v>
      </c>
    </row>
    <row r="70" spans="2:4" x14ac:dyDescent="0.2">
      <c r="B70" s="14"/>
    </row>
    <row r="71" spans="2:4" x14ac:dyDescent="0.2">
      <c r="B71" s="68" t="s">
        <v>1578</v>
      </c>
    </row>
    <row r="72" spans="2:4" x14ac:dyDescent="0.2">
      <c r="B72" s="68" t="s">
        <v>1604</v>
      </c>
    </row>
    <row r="73" spans="2:4" x14ac:dyDescent="0.2">
      <c r="B73" s="68" t="s">
        <v>1605</v>
      </c>
    </row>
    <row r="74" spans="2:4" x14ac:dyDescent="0.2">
      <c r="B74" s="61"/>
    </row>
    <row r="75" spans="2:4" x14ac:dyDescent="0.2">
      <c r="B75" s="69" t="s">
        <v>1606</v>
      </c>
      <c r="C75" s="70" t="s">
        <v>1587</v>
      </c>
      <c r="D75" s="106" t="s">
        <v>1597</v>
      </c>
    </row>
    <row r="76" spans="2:4" x14ac:dyDescent="0.2">
      <c r="B76" s="71" t="s">
        <v>10</v>
      </c>
      <c r="C76" s="72">
        <v>11.5998</v>
      </c>
      <c r="D76" s="72">
        <v>11.825900000000001</v>
      </c>
    </row>
    <row r="77" spans="2:4" x14ac:dyDescent="0.2">
      <c r="B77" s="68"/>
      <c r="C77" s="73"/>
      <c r="D77" s="74"/>
    </row>
    <row r="78" spans="2:4" x14ac:dyDescent="0.2">
      <c r="B78" s="61"/>
    </row>
    <row r="79" spans="2:4" x14ac:dyDescent="0.2">
      <c r="B79" s="68" t="s">
        <v>1607</v>
      </c>
    </row>
    <row r="80" spans="2:4" x14ac:dyDescent="0.2">
      <c r="B80" s="68" t="s">
        <v>1608</v>
      </c>
    </row>
    <row r="81" spans="2:5" x14ac:dyDescent="0.2">
      <c r="B81" s="68" t="s">
        <v>1609</v>
      </c>
    </row>
    <row r="82" spans="2:5" x14ac:dyDescent="0.2">
      <c r="B82" s="75" t="s">
        <v>1661</v>
      </c>
      <c r="E82" s="14"/>
    </row>
    <row r="83" spans="2:5" x14ac:dyDescent="0.2">
      <c r="B83" s="68" t="s">
        <v>1610</v>
      </c>
      <c r="E83" s="55"/>
    </row>
    <row r="85" spans="2:5" x14ac:dyDescent="0.2">
      <c r="B85" s="14" t="s">
        <v>209</v>
      </c>
    </row>
    <row r="102" spans="2:2" x14ac:dyDescent="0.2">
      <c r="B102" s="61" t="s">
        <v>1544</v>
      </c>
    </row>
    <row r="103" spans="2:2" x14ac:dyDescent="0.2">
      <c r="B103" s="62" t="s">
        <v>1545</v>
      </c>
    </row>
  </sheetData>
  <mergeCells count="1">
    <mergeCell ref="B1:C1"/>
  </mergeCells>
  <conditionalFormatting sqref="G1:G3">
    <cfRule type="cellIs" dxfId="24" priority="3" stopIfTrue="1" operator="between">
      <formula>0.009</formula>
      <formula>-0.009</formula>
    </cfRule>
  </conditionalFormatting>
  <conditionalFormatting sqref="G5:G121">
    <cfRule type="cellIs" dxfId="23" priority="1" stopIfTrue="1" operator="between">
      <formula>0.009</formula>
      <formula>-0.009</formula>
    </cfRule>
  </conditionalFormatting>
  <hyperlinks>
    <hyperlink ref="A2" location="Index!A1" display="-" xr:uid="{1EE60668-81E7-4FE1-9CB5-6B7059B4AF1B}"/>
  </hyperlinks>
  <pageMargins left="0.7" right="0.7" top="0.75" bottom="0.75" header="0.3" footer="0.3"/>
  <pageSetup paperSize="9" scale="58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90876-1FE9-464D-BDCC-8837B7D13638}">
  <dimension ref="A1:I194"/>
  <sheetViews>
    <sheetView view="pageBreakPreview" zoomScaleNormal="100" zoomScaleSheetLayoutView="100" workbookViewId="0"/>
  </sheetViews>
  <sheetFormatPr defaultColWidth="9.109375" defaultRowHeight="10.199999999999999" x14ac:dyDescent="0.2"/>
  <cols>
    <col min="1" max="1" width="7.21875" style="6" customWidth="1"/>
    <col min="2" max="2" width="41.77734375" style="6" customWidth="1"/>
    <col min="3" max="3" width="23.88671875" style="6" bestFit="1" customWidth="1"/>
    <col min="4" max="4" width="21.44140625" style="6" bestFit="1" customWidth="1"/>
    <col min="5" max="5" width="9.21875" style="6" bestFit="1" customWidth="1"/>
    <col min="6" max="6" width="23.5546875" style="8" customWidth="1"/>
    <col min="7" max="7" width="14.88671875" style="12" bestFit="1" customWidth="1"/>
    <col min="8" max="8" width="13.88671875" style="6" bestFit="1" customWidth="1"/>
    <col min="9" max="16384" width="9.109375" style="6"/>
  </cols>
  <sheetData>
    <row r="1" spans="1:9" s="1" customFormat="1" ht="16.8" customHeight="1" x14ac:dyDescent="0.25">
      <c r="B1" s="154" t="s">
        <v>11</v>
      </c>
      <c r="C1" s="155"/>
      <c r="D1" s="10"/>
      <c r="F1" s="5"/>
      <c r="G1" s="12"/>
    </row>
    <row r="2" spans="1:9" s="1" customFormat="1" ht="14.4" x14ac:dyDescent="0.3">
      <c r="A2" s="60" t="s">
        <v>1576</v>
      </c>
      <c r="F2" s="5"/>
      <c r="G2" s="12"/>
    </row>
    <row r="3" spans="1:9" s="1" customFormat="1" ht="12" x14ac:dyDescent="0.2">
      <c r="B3" s="7" t="s">
        <v>9</v>
      </c>
      <c r="C3" s="2"/>
      <c r="D3" s="3"/>
      <c r="E3" s="3"/>
      <c r="F3" s="4"/>
      <c r="G3" s="12"/>
    </row>
    <row r="4" spans="1:9" s="1" customFormat="1" ht="25.5" customHeight="1" x14ac:dyDescent="0.2">
      <c r="B4" s="16" t="s">
        <v>7</v>
      </c>
      <c r="C4" s="16" t="s">
        <v>8</v>
      </c>
      <c r="D4" s="17" t="s">
        <v>185</v>
      </c>
      <c r="E4" s="17" t="s">
        <v>0</v>
      </c>
      <c r="F4" s="18" t="s">
        <v>4</v>
      </c>
      <c r="G4" s="19" t="s">
        <v>5</v>
      </c>
      <c r="H4" s="56" t="s">
        <v>6</v>
      </c>
      <c r="I4" s="9"/>
    </row>
    <row r="5" spans="1:9" x14ac:dyDescent="0.2">
      <c r="B5" s="20" t="s">
        <v>27</v>
      </c>
      <c r="C5" s="21"/>
      <c r="D5" s="21"/>
      <c r="E5" s="21"/>
      <c r="F5" s="22"/>
      <c r="G5" s="23"/>
      <c r="H5" s="21"/>
    </row>
    <row r="6" spans="1:9" x14ac:dyDescent="0.2">
      <c r="B6" s="20" t="s">
        <v>28</v>
      </c>
      <c r="C6" s="21"/>
      <c r="D6" s="21"/>
      <c r="E6" s="21"/>
      <c r="F6" s="22"/>
      <c r="G6" s="23"/>
      <c r="H6" s="21"/>
    </row>
    <row r="7" spans="1:9" x14ac:dyDescent="0.2">
      <c r="B7" s="21" t="s">
        <v>69</v>
      </c>
      <c r="C7" s="21" t="s">
        <v>70</v>
      </c>
      <c r="D7" s="21" t="s">
        <v>71</v>
      </c>
      <c r="E7" s="24">
        <v>26529</v>
      </c>
      <c r="F7" s="22">
        <v>370.87542000000002</v>
      </c>
      <c r="G7" s="23">
        <v>7.5607365520310603</v>
      </c>
      <c r="H7" s="25"/>
    </row>
    <row r="8" spans="1:9" x14ac:dyDescent="0.2">
      <c r="B8" s="21" t="s">
        <v>210</v>
      </c>
      <c r="C8" s="21" t="s">
        <v>211</v>
      </c>
      <c r="D8" s="21" t="s">
        <v>71</v>
      </c>
      <c r="E8" s="24">
        <v>52345</v>
      </c>
      <c r="F8" s="22">
        <v>362.64616000000001</v>
      </c>
      <c r="G8" s="23">
        <v>7.3929732991356101</v>
      </c>
      <c r="H8" s="25"/>
    </row>
    <row r="9" spans="1:9" x14ac:dyDescent="0.2">
      <c r="B9" s="21" t="s">
        <v>36</v>
      </c>
      <c r="C9" s="21" t="s">
        <v>37</v>
      </c>
      <c r="D9" s="21" t="s">
        <v>38</v>
      </c>
      <c r="E9" s="24">
        <v>17842</v>
      </c>
      <c r="F9" s="22">
        <v>352.14755400000001</v>
      </c>
      <c r="G9" s="23">
        <v>7.17894672889385</v>
      </c>
      <c r="H9" s="25"/>
    </row>
    <row r="10" spans="1:9" x14ac:dyDescent="0.2">
      <c r="B10" s="21" t="s">
        <v>215</v>
      </c>
      <c r="C10" s="21" t="s">
        <v>216</v>
      </c>
      <c r="D10" s="21" t="s">
        <v>71</v>
      </c>
      <c r="E10" s="24">
        <v>27765</v>
      </c>
      <c r="F10" s="22">
        <v>267.05765250000002</v>
      </c>
      <c r="G10" s="23">
        <v>5.44428788178078</v>
      </c>
      <c r="H10" s="25"/>
    </row>
    <row r="11" spans="1:9" x14ac:dyDescent="0.2">
      <c r="B11" s="21" t="s">
        <v>33</v>
      </c>
      <c r="C11" s="21" t="s">
        <v>34</v>
      </c>
      <c r="D11" s="21" t="s">
        <v>35</v>
      </c>
      <c r="E11" s="24">
        <v>19187</v>
      </c>
      <c r="F11" s="22">
        <v>223.50936300000001</v>
      </c>
      <c r="G11" s="23">
        <v>4.5565042044449298</v>
      </c>
      <c r="H11" s="25"/>
    </row>
    <row r="12" spans="1:9" x14ac:dyDescent="0.2">
      <c r="B12" s="21" t="s">
        <v>226</v>
      </c>
      <c r="C12" s="21" t="s">
        <v>227</v>
      </c>
      <c r="D12" s="21" t="s">
        <v>143</v>
      </c>
      <c r="E12" s="24">
        <v>7091</v>
      </c>
      <c r="F12" s="22">
        <v>201.40567300000001</v>
      </c>
      <c r="G12" s="23">
        <v>4.1058941938980897</v>
      </c>
      <c r="H12" s="25"/>
    </row>
    <row r="13" spans="1:9" x14ac:dyDescent="0.2">
      <c r="B13" s="21" t="s">
        <v>128</v>
      </c>
      <c r="C13" s="21" t="s">
        <v>129</v>
      </c>
      <c r="D13" s="21" t="s">
        <v>127</v>
      </c>
      <c r="E13" s="24">
        <v>92944</v>
      </c>
      <c r="F13" s="22">
        <v>155.77414400000001</v>
      </c>
      <c r="G13" s="23">
        <v>3.1756412015715401</v>
      </c>
      <c r="H13" s="25"/>
    </row>
    <row r="14" spans="1:9" x14ac:dyDescent="0.2">
      <c r="B14" s="21" t="s">
        <v>212</v>
      </c>
      <c r="C14" s="21" t="s">
        <v>213</v>
      </c>
      <c r="D14" s="21" t="s">
        <v>214</v>
      </c>
      <c r="E14" s="24">
        <v>3927</v>
      </c>
      <c r="F14" s="22">
        <v>152.04165900000001</v>
      </c>
      <c r="G14" s="23">
        <v>3.0995500554680699</v>
      </c>
      <c r="H14" s="25"/>
    </row>
    <row r="15" spans="1:9" x14ac:dyDescent="0.2">
      <c r="B15" s="21" t="s">
        <v>57</v>
      </c>
      <c r="C15" s="21" t="s">
        <v>58</v>
      </c>
      <c r="D15" s="21" t="s">
        <v>59</v>
      </c>
      <c r="E15" s="24">
        <v>61490</v>
      </c>
      <c r="F15" s="22">
        <v>138.592311</v>
      </c>
      <c r="G15" s="23">
        <v>2.8253690999747501</v>
      </c>
      <c r="H15" s="25"/>
    </row>
    <row r="16" spans="1:9" x14ac:dyDescent="0.2">
      <c r="B16" s="21" t="s">
        <v>107</v>
      </c>
      <c r="C16" s="21" t="s">
        <v>108</v>
      </c>
      <c r="D16" s="21" t="s">
        <v>71</v>
      </c>
      <c r="E16" s="24">
        <v>112711</v>
      </c>
      <c r="F16" s="22">
        <v>138.4654635</v>
      </c>
      <c r="G16" s="23">
        <v>2.8227831628161599</v>
      </c>
      <c r="H16" s="25"/>
    </row>
    <row r="17" spans="2:8" x14ac:dyDescent="0.2">
      <c r="B17" s="21" t="s">
        <v>111</v>
      </c>
      <c r="C17" s="21" t="s">
        <v>112</v>
      </c>
      <c r="D17" s="21" t="s">
        <v>41</v>
      </c>
      <c r="E17" s="24">
        <v>10687</v>
      </c>
      <c r="F17" s="22">
        <v>126.64095</v>
      </c>
      <c r="G17" s="23">
        <v>2.5817263911664399</v>
      </c>
      <c r="H17" s="25"/>
    </row>
    <row r="18" spans="2:8" x14ac:dyDescent="0.2">
      <c r="B18" s="21" t="s">
        <v>60</v>
      </c>
      <c r="C18" s="21" t="s">
        <v>61</v>
      </c>
      <c r="D18" s="21" t="s">
        <v>44</v>
      </c>
      <c r="E18" s="24">
        <v>5646</v>
      </c>
      <c r="F18" s="22">
        <v>113.54106</v>
      </c>
      <c r="G18" s="23">
        <v>2.3146695526448</v>
      </c>
      <c r="H18" s="25"/>
    </row>
    <row r="19" spans="2:8" x14ac:dyDescent="0.2">
      <c r="B19" s="21" t="s">
        <v>134</v>
      </c>
      <c r="C19" s="21" t="s">
        <v>135</v>
      </c>
      <c r="D19" s="21" t="s">
        <v>136</v>
      </c>
      <c r="E19" s="24">
        <v>2443</v>
      </c>
      <c r="F19" s="22">
        <v>108.383695</v>
      </c>
      <c r="G19" s="23">
        <v>2.2095305330040098</v>
      </c>
      <c r="H19" s="25"/>
    </row>
    <row r="20" spans="2:8" x14ac:dyDescent="0.2">
      <c r="B20" s="21" t="s">
        <v>278</v>
      </c>
      <c r="C20" s="21" t="s">
        <v>279</v>
      </c>
      <c r="D20" s="21" t="s">
        <v>124</v>
      </c>
      <c r="E20" s="24">
        <v>27526</v>
      </c>
      <c r="F20" s="22">
        <v>105.49339500000001</v>
      </c>
      <c r="G20" s="23">
        <v>2.1506083298115302</v>
      </c>
      <c r="H20" s="25"/>
    </row>
    <row r="21" spans="2:8" x14ac:dyDescent="0.2">
      <c r="B21" s="21" t="s">
        <v>280</v>
      </c>
      <c r="C21" s="21" t="s">
        <v>281</v>
      </c>
      <c r="D21" s="21" t="s">
        <v>53</v>
      </c>
      <c r="E21" s="24">
        <v>1315</v>
      </c>
      <c r="F21" s="22">
        <v>102.39905</v>
      </c>
      <c r="G21" s="23">
        <v>2.0875264266050699</v>
      </c>
      <c r="H21" s="25"/>
    </row>
    <row r="22" spans="2:8" x14ac:dyDescent="0.2">
      <c r="B22" s="21" t="s">
        <v>282</v>
      </c>
      <c r="C22" s="21" t="s">
        <v>283</v>
      </c>
      <c r="D22" s="21" t="s">
        <v>143</v>
      </c>
      <c r="E22" s="24">
        <v>1909</v>
      </c>
      <c r="F22" s="22">
        <v>98.638030000000001</v>
      </c>
      <c r="G22" s="23">
        <v>2.0108535605873699</v>
      </c>
      <c r="H22" s="25"/>
    </row>
    <row r="23" spans="2:8" x14ac:dyDescent="0.2">
      <c r="B23" s="21" t="s">
        <v>78</v>
      </c>
      <c r="C23" s="21" t="s">
        <v>79</v>
      </c>
      <c r="D23" s="21" t="s">
        <v>41</v>
      </c>
      <c r="E23" s="24">
        <v>3768</v>
      </c>
      <c r="F23" s="22">
        <v>94.297967999999997</v>
      </c>
      <c r="G23" s="23">
        <v>1.9223762346931901</v>
      </c>
      <c r="H23" s="25"/>
    </row>
    <row r="24" spans="2:8" x14ac:dyDescent="0.2">
      <c r="B24" s="21" t="s">
        <v>72</v>
      </c>
      <c r="C24" s="21" t="s">
        <v>73</v>
      </c>
      <c r="D24" s="21" t="s">
        <v>74</v>
      </c>
      <c r="E24" s="24">
        <v>53931</v>
      </c>
      <c r="F24" s="22">
        <v>90.555542099999997</v>
      </c>
      <c r="G24" s="23">
        <v>1.84608243151961</v>
      </c>
      <c r="H24" s="25"/>
    </row>
    <row r="25" spans="2:8" x14ac:dyDescent="0.2">
      <c r="B25" s="21" t="s">
        <v>268</v>
      </c>
      <c r="C25" s="21" t="s">
        <v>269</v>
      </c>
      <c r="D25" s="21" t="s">
        <v>47</v>
      </c>
      <c r="E25" s="24">
        <v>7026</v>
      </c>
      <c r="F25" s="22">
        <v>81.99342</v>
      </c>
      <c r="G25" s="23">
        <v>1.67153338881297</v>
      </c>
      <c r="H25" s="25"/>
    </row>
    <row r="26" spans="2:8" x14ac:dyDescent="0.2">
      <c r="B26" s="21" t="s">
        <v>221</v>
      </c>
      <c r="C26" s="21" t="s">
        <v>222</v>
      </c>
      <c r="D26" s="21" t="s">
        <v>95</v>
      </c>
      <c r="E26" s="24">
        <v>8249</v>
      </c>
      <c r="F26" s="22">
        <v>77.466358999999997</v>
      </c>
      <c r="G26" s="23">
        <v>1.5792438658891399</v>
      </c>
      <c r="H26" s="25"/>
    </row>
    <row r="27" spans="2:8" x14ac:dyDescent="0.2">
      <c r="B27" s="21" t="s">
        <v>54</v>
      </c>
      <c r="C27" s="21" t="s">
        <v>55</v>
      </c>
      <c r="D27" s="21" t="s">
        <v>56</v>
      </c>
      <c r="E27" s="24">
        <v>19554</v>
      </c>
      <c r="F27" s="22">
        <v>76.065060000000003</v>
      </c>
      <c r="G27" s="23">
        <v>1.55067671908382</v>
      </c>
      <c r="H27" s="25"/>
    </row>
    <row r="28" spans="2:8" x14ac:dyDescent="0.2">
      <c r="B28" s="21" t="s">
        <v>67</v>
      </c>
      <c r="C28" s="21" t="s">
        <v>68</v>
      </c>
      <c r="D28" s="21" t="s">
        <v>41</v>
      </c>
      <c r="E28" s="24">
        <v>5306</v>
      </c>
      <c r="F28" s="22">
        <v>75.774985999999998</v>
      </c>
      <c r="G28" s="23">
        <v>1.5447632155828499</v>
      </c>
      <c r="H28" s="25"/>
    </row>
    <row r="29" spans="2:8" x14ac:dyDescent="0.2">
      <c r="B29" s="21" t="s">
        <v>217</v>
      </c>
      <c r="C29" s="21" t="s">
        <v>218</v>
      </c>
      <c r="D29" s="21" t="s">
        <v>71</v>
      </c>
      <c r="E29" s="24">
        <v>5483</v>
      </c>
      <c r="F29" s="22">
        <v>66.728110000000001</v>
      </c>
      <c r="G29" s="23">
        <v>1.36033188806352</v>
      </c>
      <c r="H29" s="25"/>
    </row>
    <row r="30" spans="2:8" x14ac:dyDescent="0.2">
      <c r="B30" s="21" t="s">
        <v>284</v>
      </c>
      <c r="C30" s="21" t="s">
        <v>285</v>
      </c>
      <c r="D30" s="21" t="s">
        <v>286</v>
      </c>
      <c r="E30" s="24">
        <v>1605</v>
      </c>
      <c r="F30" s="22">
        <v>65.591534999999993</v>
      </c>
      <c r="G30" s="23">
        <v>1.3371614548581401</v>
      </c>
      <c r="H30" s="25"/>
    </row>
    <row r="31" spans="2:8" x14ac:dyDescent="0.2">
      <c r="B31" s="21" t="s">
        <v>254</v>
      </c>
      <c r="C31" s="21" t="s">
        <v>255</v>
      </c>
      <c r="D31" s="21" t="s">
        <v>136</v>
      </c>
      <c r="E31" s="24">
        <v>2794</v>
      </c>
      <c r="F31" s="22">
        <v>64.820800000000006</v>
      </c>
      <c r="G31" s="23">
        <v>1.32144910517902</v>
      </c>
      <c r="H31" s="25"/>
    </row>
    <row r="32" spans="2:8" x14ac:dyDescent="0.2">
      <c r="B32" s="21" t="s">
        <v>287</v>
      </c>
      <c r="C32" s="21" t="s">
        <v>288</v>
      </c>
      <c r="D32" s="21" t="s">
        <v>95</v>
      </c>
      <c r="E32" s="24">
        <v>17407</v>
      </c>
      <c r="F32" s="22">
        <v>54.588352</v>
      </c>
      <c r="G32" s="23">
        <v>1.11284848233279</v>
      </c>
      <c r="H32" s="25"/>
    </row>
    <row r="33" spans="2:8" x14ac:dyDescent="0.2">
      <c r="B33" s="21" t="s">
        <v>289</v>
      </c>
      <c r="C33" s="21" t="s">
        <v>290</v>
      </c>
      <c r="D33" s="21" t="s">
        <v>291</v>
      </c>
      <c r="E33" s="24">
        <v>13773</v>
      </c>
      <c r="F33" s="22">
        <v>53.384148000000003</v>
      </c>
      <c r="G33" s="23">
        <v>1.0882993515252</v>
      </c>
      <c r="H33" s="25"/>
    </row>
    <row r="34" spans="2:8" x14ac:dyDescent="0.2">
      <c r="B34" s="21" t="s">
        <v>65</v>
      </c>
      <c r="C34" s="21" t="s">
        <v>66</v>
      </c>
      <c r="D34" s="21" t="s">
        <v>35</v>
      </c>
      <c r="E34" s="24">
        <v>40547</v>
      </c>
      <c r="F34" s="22">
        <v>52.7719205</v>
      </c>
      <c r="G34" s="23">
        <v>1.0758183657607401</v>
      </c>
      <c r="H34" s="25"/>
    </row>
    <row r="35" spans="2:8" x14ac:dyDescent="0.2">
      <c r="B35" s="21" t="s">
        <v>265</v>
      </c>
      <c r="C35" s="21" t="s">
        <v>266</v>
      </c>
      <c r="D35" s="21" t="s">
        <v>267</v>
      </c>
      <c r="E35" s="24">
        <v>621</v>
      </c>
      <c r="F35" s="22">
        <v>52.46208</v>
      </c>
      <c r="G35" s="23">
        <v>1.0695018986472</v>
      </c>
      <c r="H35" s="25"/>
    </row>
    <row r="36" spans="2:8" x14ac:dyDescent="0.2">
      <c r="B36" s="21" t="s">
        <v>125</v>
      </c>
      <c r="C36" s="21" t="s">
        <v>126</v>
      </c>
      <c r="D36" s="21" t="s">
        <v>127</v>
      </c>
      <c r="E36" s="24">
        <v>27371</v>
      </c>
      <c r="F36" s="22">
        <v>44.067309999999999</v>
      </c>
      <c r="G36" s="23">
        <v>0.89836452754589102</v>
      </c>
      <c r="H36" s="25"/>
    </row>
    <row r="37" spans="2:8" x14ac:dyDescent="0.2">
      <c r="B37" s="21" t="s">
        <v>292</v>
      </c>
      <c r="C37" s="21" t="s">
        <v>293</v>
      </c>
      <c r="D37" s="21" t="s">
        <v>152</v>
      </c>
      <c r="E37" s="24">
        <v>5479</v>
      </c>
      <c r="F37" s="22">
        <v>43.832000000000001</v>
      </c>
      <c r="G37" s="23">
        <v>0.89356745332064702</v>
      </c>
      <c r="H37" s="25"/>
    </row>
    <row r="38" spans="2:8" x14ac:dyDescent="0.2">
      <c r="B38" s="21" t="s">
        <v>294</v>
      </c>
      <c r="C38" s="21" t="s">
        <v>295</v>
      </c>
      <c r="D38" s="21" t="s">
        <v>296</v>
      </c>
      <c r="E38" s="24">
        <v>11529</v>
      </c>
      <c r="F38" s="22">
        <v>43.746790500000003</v>
      </c>
      <c r="G38" s="23">
        <v>0.89183035631586205</v>
      </c>
      <c r="H38" s="25"/>
    </row>
    <row r="39" spans="2:8" x14ac:dyDescent="0.2">
      <c r="B39" s="21" t="s">
        <v>130</v>
      </c>
      <c r="C39" s="21" t="s">
        <v>131</v>
      </c>
      <c r="D39" s="21" t="s">
        <v>29</v>
      </c>
      <c r="E39" s="24">
        <v>391</v>
      </c>
      <c r="F39" s="22">
        <v>43.185949999999998</v>
      </c>
      <c r="G39" s="23">
        <v>0.88039695566555898</v>
      </c>
      <c r="H39" s="25"/>
    </row>
    <row r="40" spans="2:8" x14ac:dyDescent="0.2">
      <c r="B40" s="21" t="s">
        <v>82</v>
      </c>
      <c r="C40" s="21" t="s">
        <v>83</v>
      </c>
      <c r="D40" s="21" t="s">
        <v>44</v>
      </c>
      <c r="E40" s="24">
        <v>2219</v>
      </c>
      <c r="F40" s="22">
        <v>39.447163000000003</v>
      </c>
      <c r="G40" s="23">
        <v>0.80417733579655204</v>
      </c>
      <c r="H40" s="25"/>
    </row>
    <row r="41" spans="2:8" x14ac:dyDescent="0.2">
      <c r="B41" s="21" t="s">
        <v>297</v>
      </c>
      <c r="C41" s="21" t="s">
        <v>298</v>
      </c>
      <c r="D41" s="21" t="s">
        <v>44</v>
      </c>
      <c r="E41" s="24">
        <v>2317</v>
      </c>
      <c r="F41" s="22">
        <v>38.958038000000002</v>
      </c>
      <c r="G41" s="23">
        <v>0.79420594091141195</v>
      </c>
      <c r="H41" s="25"/>
    </row>
    <row r="42" spans="2:8" x14ac:dyDescent="0.2">
      <c r="B42" s="21" t="s">
        <v>299</v>
      </c>
      <c r="C42" s="21" t="s">
        <v>300</v>
      </c>
      <c r="D42" s="21" t="s">
        <v>92</v>
      </c>
      <c r="E42" s="24">
        <v>9742</v>
      </c>
      <c r="F42" s="22">
        <v>38.612417000000001</v>
      </c>
      <c r="G42" s="23">
        <v>0.78716004574842302</v>
      </c>
      <c r="H42" s="25"/>
    </row>
    <row r="43" spans="2:8" x14ac:dyDescent="0.2">
      <c r="B43" s="21" t="s">
        <v>75</v>
      </c>
      <c r="C43" s="21" t="s">
        <v>76</v>
      </c>
      <c r="D43" s="21" t="s">
        <v>77</v>
      </c>
      <c r="E43" s="24">
        <v>1999</v>
      </c>
      <c r="F43" s="22">
        <v>36.981499999999997</v>
      </c>
      <c r="G43" s="23">
        <v>0.75391186290786405</v>
      </c>
      <c r="H43" s="25"/>
    </row>
    <row r="44" spans="2:8" x14ac:dyDescent="0.2">
      <c r="B44" s="21" t="s">
        <v>301</v>
      </c>
      <c r="C44" s="21" t="s">
        <v>302</v>
      </c>
      <c r="D44" s="21" t="s">
        <v>44</v>
      </c>
      <c r="E44" s="24">
        <v>1828</v>
      </c>
      <c r="F44" s="22">
        <v>35.240183999999999</v>
      </c>
      <c r="G44" s="23">
        <v>0.718413065144894</v>
      </c>
      <c r="H44" s="25"/>
    </row>
    <row r="45" spans="2:8" x14ac:dyDescent="0.2">
      <c r="B45" s="21" t="s">
        <v>303</v>
      </c>
      <c r="C45" s="21" t="s">
        <v>304</v>
      </c>
      <c r="D45" s="21" t="s">
        <v>136</v>
      </c>
      <c r="E45" s="24">
        <v>311</v>
      </c>
      <c r="F45" s="22">
        <v>34.21</v>
      </c>
      <c r="G45" s="23">
        <v>0.69741153901485997</v>
      </c>
      <c r="H45" s="25"/>
    </row>
    <row r="46" spans="2:8" x14ac:dyDescent="0.2">
      <c r="B46" s="21" t="s">
        <v>144</v>
      </c>
      <c r="C46" s="21" t="s">
        <v>145</v>
      </c>
      <c r="D46" s="21" t="s">
        <v>127</v>
      </c>
      <c r="E46" s="24">
        <v>2737</v>
      </c>
      <c r="F46" s="22">
        <v>34.103020000000001</v>
      </c>
      <c r="G46" s="23">
        <v>0.69523062447397099</v>
      </c>
      <c r="H46" s="25"/>
    </row>
    <row r="47" spans="2:8" x14ac:dyDescent="0.2">
      <c r="B47" s="21" t="s">
        <v>305</v>
      </c>
      <c r="C47" s="21" t="s">
        <v>306</v>
      </c>
      <c r="D47" s="21" t="s">
        <v>296</v>
      </c>
      <c r="E47" s="24">
        <v>20544</v>
      </c>
      <c r="F47" s="22">
        <v>32.151359999999997</v>
      </c>
      <c r="G47" s="23">
        <v>0.65544371409005597</v>
      </c>
      <c r="H47" s="25"/>
    </row>
    <row r="48" spans="2:8" x14ac:dyDescent="0.2">
      <c r="B48" s="21" t="s">
        <v>120</v>
      </c>
      <c r="C48" s="21" t="s">
        <v>121</v>
      </c>
      <c r="D48" s="21" t="s">
        <v>64</v>
      </c>
      <c r="E48" s="24">
        <v>3382</v>
      </c>
      <c r="F48" s="22">
        <v>29.920553999999999</v>
      </c>
      <c r="G48" s="23">
        <v>0.60996608048281797</v>
      </c>
      <c r="H48" s="25"/>
    </row>
    <row r="49" spans="2:8" x14ac:dyDescent="0.2">
      <c r="B49" s="21" t="s">
        <v>307</v>
      </c>
      <c r="C49" s="21" t="s">
        <v>308</v>
      </c>
      <c r="D49" s="21" t="s">
        <v>71</v>
      </c>
      <c r="E49" s="24">
        <v>40905</v>
      </c>
      <c r="F49" s="22">
        <v>29.451599999999999</v>
      </c>
      <c r="G49" s="23">
        <v>0.60040589542385403</v>
      </c>
      <c r="H49" s="25"/>
    </row>
    <row r="50" spans="2:8" x14ac:dyDescent="0.2">
      <c r="B50" s="21" t="s">
        <v>309</v>
      </c>
      <c r="C50" s="21" t="s">
        <v>310</v>
      </c>
      <c r="D50" s="21" t="s">
        <v>296</v>
      </c>
      <c r="E50" s="24">
        <v>1407</v>
      </c>
      <c r="F50" s="22">
        <v>29.161481999999999</v>
      </c>
      <c r="G50" s="23">
        <v>0.59449149493054998</v>
      </c>
      <c r="H50" s="25"/>
    </row>
    <row r="51" spans="2:8" x14ac:dyDescent="0.2">
      <c r="B51" s="21" t="s">
        <v>311</v>
      </c>
      <c r="C51" s="21" t="s">
        <v>312</v>
      </c>
      <c r="D51" s="21" t="s">
        <v>71</v>
      </c>
      <c r="E51" s="24">
        <v>21451</v>
      </c>
      <c r="F51" s="22">
        <v>28.499798599999998</v>
      </c>
      <c r="G51" s="23">
        <v>0.58100229182226104</v>
      </c>
      <c r="H51" s="25"/>
    </row>
    <row r="52" spans="2:8" x14ac:dyDescent="0.2">
      <c r="B52" s="21" t="s">
        <v>313</v>
      </c>
      <c r="C52" s="21" t="s">
        <v>314</v>
      </c>
      <c r="D52" s="21" t="s">
        <v>242</v>
      </c>
      <c r="E52" s="24">
        <v>497</v>
      </c>
      <c r="F52" s="22">
        <v>24.122889000000001</v>
      </c>
      <c r="G52" s="23">
        <v>0.49177378377593201</v>
      </c>
      <c r="H52" s="25"/>
    </row>
    <row r="53" spans="2:8" x14ac:dyDescent="0.2">
      <c r="B53" s="21" t="s">
        <v>96</v>
      </c>
      <c r="C53" s="21" t="s">
        <v>97</v>
      </c>
      <c r="D53" s="21" t="s">
        <v>71</v>
      </c>
      <c r="E53" s="24">
        <v>6933</v>
      </c>
      <c r="F53" s="22">
        <v>23.551400999999998</v>
      </c>
      <c r="G53" s="23">
        <v>0.480123321174104</v>
      </c>
      <c r="H53" s="25"/>
    </row>
    <row r="54" spans="2:8" x14ac:dyDescent="0.2">
      <c r="B54" s="21" t="s">
        <v>86</v>
      </c>
      <c r="C54" s="21" t="s">
        <v>87</v>
      </c>
      <c r="D54" s="21" t="s">
        <v>71</v>
      </c>
      <c r="E54" s="24">
        <v>19281</v>
      </c>
      <c r="F54" s="22">
        <v>22.662887399999999</v>
      </c>
      <c r="G54" s="23">
        <v>0.46200991464935598</v>
      </c>
      <c r="H54" s="25"/>
    </row>
    <row r="55" spans="2:8" x14ac:dyDescent="0.2">
      <c r="B55" s="21" t="s">
        <v>84</v>
      </c>
      <c r="C55" s="21" t="s">
        <v>85</v>
      </c>
      <c r="D55" s="21" t="s">
        <v>41</v>
      </c>
      <c r="E55" s="24">
        <v>1243</v>
      </c>
      <c r="F55" s="22">
        <v>22.259644000000002</v>
      </c>
      <c r="G55" s="23">
        <v>0.45378931832689001</v>
      </c>
      <c r="H55" s="25"/>
    </row>
    <row r="56" spans="2:8" x14ac:dyDescent="0.2">
      <c r="B56" s="21" t="s">
        <v>98</v>
      </c>
      <c r="C56" s="21" t="s">
        <v>99</v>
      </c>
      <c r="D56" s="21" t="s">
        <v>100</v>
      </c>
      <c r="E56" s="24">
        <v>1290</v>
      </c>
      <c r="F56" s="22">
        <v>21.082470000000001</v>
      </c>
      <c r="G56" s="23">
        <v>0.42979122621849197</v>
      </c>
      <c r="H56" s="25"/>
    </row>
    <row r="57" spans="2:8" x14ac:dyDescent="0.2">
      <c r="B57" s="21" t="s">
        <v>315</v>
      </c>
      <c r="C57" s="21" t="s">
        <v>316</v>
      </c>
      <c r="D57" s="21" t="s">
        <v>291</v>
      </c>
      <c r="E57" s="24">
        <v>63</v>
      </c>
      <c r="F57" s="22">
        <v>17.15175</v>
      </c>
      <c r="G57" s="23">
        <v>0.34965882386138902</v>
      </c>
      <c r="H57" s="25"/>
    </row>
    <row r="58" spans="2:8" x14ac:dyDescent="0.2">
      <c r="B58" s="21" t="s">
        <v>317</v>
      </c>
      <c r="C58" s="21" t="s">
        <v>318</v>
      </c>
      <c r="D58" s="21" t="s">
        <v>50</v>
      </c>
      <c r="E58" s="24">
        <v>1826</v>
      </c>
      <c r="F58" s="22">
        <v>16.525300000000001</v>
      </c>
      <c r="G58" s="23">
        <v>0.33688789551833598</v>
      </c>
      <c r="H58" s="25"/>
    </row>
    <row r="59" spans="2:8" x14ac:dyDescent="0.2">
      <c r="B59" s="21" t="s">
        <v>219</v>
      </c>
      <c r="C59" s="21" t="s">
        <v>220</v>
      </c>
      <c r="D59" s="21" t="s">
        <v>71</v>
      </c>
      <c r="E59" s="24">
        <v>3520</v>
      </c>
      <c r="F59" s="22">
        <v>16.24832</v>
      </c>
      <c r="G59" s="23">
        <v>0.33124132878123103</v>
      </c>
      <c r="H59" s="25"/>
    </row>
    <row r="60" spans="2:8" x14ac:dyDescent="0.2">
      <c r="B60" s="21" t="s">
        <v>258</v>
      </c>
      <c r="C60" s="21" t="s">
        <v>259</v>
      </c>
      <c r="D60" s="21" t="s">
        <v>143</v>
      </c>
      <c r="E60" s="24">
        <v>219</v>
      </c>
      <c r="F60" s="22">
        <v>15.8118</v>
      </c>
      <c r="G60" s="23">
        <v>0.32234234938892597</v>
      </c>
      <c r="H60" s="25"/>
    </row>
    <row r="61" spans="2:8" x14ac:dyDescent="0.2">
      <c r="B61" s="21" t="s">
        <v>319</v>
      </c>
      <c r="C61" s="21" t="s">
        <v>320</v>
      </c>
      <c r="D61" s="21" t="s">
        <v>71</v>
      </c>
      <c r="E61" s="24">
        <v>98652</v>
      </c>
      <c r="F61" s="22">
        <v>14.945778000000001</v>
      </c>
      <c r="G61" s="23">
        <v>0.30468746088145099</v>
      </c>
      <c r="H61" s="25"/>
    </row>
    <row r="62" spans="2:8" x14ac:dyDescent="0.2">
      <c r="B62" s="21" t="s">
        <v>321</v>
      </c>
      <c r="C62" s="21" t="s">
        <v>322</v>
      </c>
      <c r="D62" s="21" t="s">
        <v>41</v>
      </c>
      <c r="E62" s="24">
        <v>145</v>
      </c>
      <c r="F62" s="22">
        <v>14.492749999999999</v>
      </c>
      <c r="G62" s="23">
        <v>0.295451946274704</v>
      </c>
      <c r="H62" s="25"/>
    </row>
    <row r="63" spans="2:8" x14ac:dyDescent="0.2">
      <c r="B63" s="21" t="s">
        <v>48</v>
      </c>
      <c r="C63" s="21" t="s">
        <v>49</v>
      </c>
      <c r="D63" s="21" t="s">
        <v>50</v>
      </c>
      <c r="E63" s="24">
        <v>611</v>
      </c>
      <c r="F63" s="22">
        <v>14.111045000000001</v>
      </c>
      <c r="G63" s="23">
        <v>0.28767043585378399</v>
      </c>
      <c r="H63" s="25"/>
    </row>
    <row r="64" spans="2:8" x14ac:dyDescent="0.2">
      <c r="B64" s="21" t="s">
        <v>132</v>
      </c>
      <c r="C64" s="21" t="s">
        <v>133</v>
      </c>
      <c r="D64" s="21" t="s">
        <v>30</v>
      </c>
      <c r="E64" s="24">
        <v>1721</v>
      </c>
      <c r="F64" s="22">
        <v>13.968496500000001</v>
      </c>
      <c r="G64" s="23">
        <v>0.28476441513559397</v>
      </c>
      <c r="H64" s="25"/>
    </row>
    <row r="65" spans="2:8" x14ac:dyDescent="0.2">
      <c r="B65" s="21" t="s">
        <v>245</v>
      </c>
      <c r="C65" s="21" t="s">
        <v>246</v>
      </c>
      <c r="D65" s="21" t="s">
        <v>95</v>
      </c>
      <c r="E65" s="24">
        <v>1664</v>
      </c>
      <c r="F65" s="22">
        <v>13.697215999999999</v>
      </c>
      <c r="G65" s="23">
        <v>0.27923403948491599</v>
      </c>
      <c r="H65" s="25"/>
    </row>
    <row r="66" spans="2:8" x14ac:dyDescent="0.2">
      <c r="B66" s="21" t="s">
        <v>323</v>
      </c>
      <c r="C66" s="21" t="s">
        <v>324</v>
      </c>
      <c r="D66" s="21" t="s">
        <v>95</v>
      </c>
      <c r="E66" s="24">
        <v>118</v>
      </c>
      <c r="F66" s="22">
        <v>12.05606</v>
      </c>
      <c r="G66" s="23">
        <v>0.24577712245119801</v>
      </c>
      <c r="H66" s="25"/>
    </row>
    <row r="67" spans="2:8" x14ac:dyDescent="0.2">
      <c r="B67" s="21" t="s">
        <v>88</v>
      </c>
      <c r="C67" s="21" t="s">
        <v>89</v>
      </c>
      <c r="D67" s="21" t="s">
        <v>44</v>
      </c>
      <c r="E67" s="24">
        <v>824</v>
      </c>
      <c r="F67" s="22">
        <v>11.14048</v>
      </c>
      <c r="G67" s="23">
        <v>0.22711193516995801</v>
      </c>
      <c r="H67" s="25"/>
    </row>
    <row r="68" spans="2:8" x14ac:dyDescent="0.2">
      <c r="B68" s="21" t="s">
        <v>325</v>
      </c>
      <c r="C68" s="21" t="s">
        <v>326</v>
      </c>
      <c r="D68" s="21" t="s">
        <v>44</v>
      </c>
      <c r="E68" s="24">
        <v>111</v>
      </c>
      <c r="F68" s="22">
        <v>10.8558</v>
      </c>
      <c r="G68" s="23">
        <v>0.221308394774555</v>
      </c>
      <c r="H68" s="25"/>
    </row>
    <row r="69" spans="2:8" x14ac:dyDescent="0.2">
      <c r="B69" s="21" t="s">
        <v>327</v>
      </c>
      <c r="C69" s="21" t="s">
        <v>328</v>
      </c>
      <c r="D69" s="21" t="s">
        <v>53</v>
      </c>
      <c r="E69" s="24">
        <v>279</v>
      </c>
      <c r="F69" s="22">
        <v>10.5183</v>
      </c>
      <c r="G69" s="23">
        <v>0.21442805585559799</v>
      </c>
      <c r="H69" s="25"/>
    </row>
    <row r="70" spans="2:8" x14ac:dyDescent="0.2">
      <c r="B70" s="21" t="s">
        <v>329</v>
      </c>
      <c r="C70" s="21" t="s">
        <v>330</v>
      </c>
      <c r="D70" s="21" t="s">
        <v>41</v>
      </c>
      <c r="E70" s="24">
        <v>489</v>
      </c>
      <c r="F70" s="22">
        <v>10.00005</v>
      </c>
      <c r="G70" s="23">
        <v>0.20386291320448799</v>
      </c>
      <c r="H70" s="25"/>
    </row>
    <row r="71" spans="2:8" x14ac:dyDescent="0.2">
      <c r="B71" s="21" t="s">
        <v>331</v>
      </c>
      <c r="C71" s="21" t="s">
        <v>332</v>
      </c>
      <c r="D71" s="21" t="s">
        <v>143</v>
      </c>
      <c r="E71" s="24">
        <v>193</v>
      </c>
      <c r="F71" s="22">
        <v>8.0967359999999999</v>
      </c>
      <c r="G71" s="23">
        <v>0.16506159353279801</v>
      </c>
      <c r="H71" s="25"/>
    </row>
    <row r="72" spans="2:8" x14ac:dyDescent="0.2">
      <c r="B72" s="21" t="s">
        <v>333</v>
      </c>
      <c r="C72" s="21" t="s">
        <v>334</v>
      </c>
      <c r="D72" s="21" t="s">
        <v>291</v>
      </c>
      <c r="E72" s="24">
        <v>193</v>
      </c>
      <c r="F72" s="22">
        <v>7.7586000000000004</v>
      </c>
      <c r="G72" s="23">
        <v>0.15816828899738899</v>
      </c>
      <c r="H72" s="25"/>
    </row>
    <row r="73" spans="2:8" x14ac:dyDescent="0.2">
      <c r="B73" s="21" t="s">
        <v>335</v>
      </c>
      <c r="C73" s="21" t="s">
        <v>336</v>
      </c>
      <c r="D73" s="21" t="s">
        <v>291</v>
      </c>
      <c r="E73" s="24">
        <v>48</v>
      </c>
      <c r="F73" s="22">
        <v>7.5254399999999997</v>
      </c>
      <c r="G73" s="23">
        <v>0.15341504507933301</v>
      </c>
      <c r="H73" s="25"/>
    </row>
    <row r="74" spans="2:8" x14ac:dyDescent="0.2">
      <c r="B74" s="21" t="s">
        <v>337</v>
      </c>
      <c r="C74" s="21" t="s">
        <v>338</v>
      </c>
      <c r="D74" s="21" t="s">
        <v>71</v>
      </c>
      <c r="E74" s="24">
        <v>757</v>
      </c>
      <c r="F74" s="22">
        <v>6.3436599999999999</v>
      </c>
      <c r="G74" s="23">
        <v>0.129323054182608</v>
      </c>
      <c r="H74" s="25"/>
    </row>
    <row r="75" spans="2:8" x14ac:dyDescent="0.2">
      <c r="B75" s="21" t="s">
        <v>116</v>
      </c>
      <c r="C75" s="21" t="s">
        <v>117</v>
      </c>
      <c r="D75" s="21" t="s">
        <v>38</v>
      </c>
      <c r="E75" s="24">
        <v>1672</v>
      </c>
      <c r="F75" s="22">
        <v>6.3251759999999999</v>
      </c>
      <c r="G75" s="23">
        <v>0.128946235857932</v>
      </c>
      <c r="H75" s="25"/>
    </row>
    <row r="76" spans="2:8" x14ac:dyDescent="0.2">
      <c r="B76" s="21" t="s">
        <v>339</v>
      </c>
      <c r="C76" s="21" t="s">
        <v>340</v>
      </c>
      <c r="D76" s="21" t="s">
        <v>230</v>
      </c>
      <c r="E76" s="24">
        <v>887</v>
      </c>
      <c r="F76" s="22">
        <v>6.0156340000000004</v>
      </c>
      <c r="G76" s="23">
        <v>0.122635854021927</v>
      </c>
      <c r="H76" s="25"/>
    </row>
    <row r="77" spans="2:8" x14ac:dyDescent="0.2">
      <c r="B77" s="21" t="s">
        <v>341</v>
      </c>
      <c r="C77" s="21" t="s">
        <v>342</v>
      </c>
      <c r="D77" s="21" t="s">
        <v>152</v>
      </c>
      <c r="E77" s="24">
        <v>2954</v>
      </c>
      <c r="F77" s="22">
        <v>4.8495818000000002</v>
      </c>
      <c r="G77" s="23">
        <v>9.8864493034681505E-2</v>
      </c>
      <c r="H77" s="25"/>
    </row>
    <row r="78" spans="2:8" x14ac:dyDescent="0.2">
      <c r="B78" s="21" t="s">
        <v>343</v>
      </c>
      <c r="C78" s="21" t="s">
        <v>344</v>
      </c>
      <c r="D78" s="21" t="s">
        <v>92</v>
      </c>
      <c r="E78" s="24">
        <v>110</v>
      </c>
      <c r="F78" s="22">
        <v>2.8340399999999999</v>
      </c>
      <c r="G78" s="23">
        <v>5.7775276177423902E-2</v>
      </c>
      <c r="H78" s="25"/>
    </row>
    <row r="79" spans="2:8" x14ac:dyDescent="0.2">
      <c r="B79" s="21" t="s">
        <v>345</v>
      </c>
      <c r="C79" s="21" t="s">
        <v>346</v>
      </c>
      <c r="D79" s="21" t="s">
        <v>95</v>
      </c>
      <c r="E79" s="24">
        <v>1054</v>
      </c>
      <c r="F79" s="22">
        <v>2.758318</v>
      </c>
      <c r="G79" s="23">
        <v>5.6231593144472097E-2</v>
      </c>
      <c r="H79" s="25"/>
    </row>
    <row r="80" spans="2:8" x14ac:dyDescent="0.2">
      <c r="B80" s="21" t="s">
        <v>347</v>
      </c>
      <c r="C80" s="21" t="s">
        <v>348</v>
      </c>
      <c r="D80" s="21" t="s">
        <v>44</v>
      </c>
      <c r="E80" s="24">
        <v>104</v>
      </c>
      <c r="F80" s="22">
        <v>2.3906480000000001</v>
      </c>
      <c r="G80" s="23">
        <v>4.8736202891633898E-2</v>
      </c>
      <c r="H80" s="25"/>
    </row>
    <row r="81" spans="2:9" x14ac:dyDescent="0.2">
      <c r="B81" s="21" t="s">
        <v>349</v>
      </c>
      <c r="C81" s="21" t="s">
        <v>350</v>
      </c>
      <c r="D81" s="21" t="s">
        <v>351</v>
      </c>
      <c r="E81" s="24">
        <v>146</v>
      </c>
      <c r="F81" s="22">
        <v>2.1339359999999998</v>
      </c>
      <c r="G81" s="23">
        <v>4.3502823441076102E-2</v>
      </c>
      <c r="H81" s="25"/>
    </row>
    <row r="82" spans="2:9" x14ac:dyDescent="0.2">
      <c r="B82" s="21" t="s">
        <v>101</v>
      </c>
      <c r="C82" s="21" t="s">
        <v>102</v>
      </c>
      <c r="D82" s="21" t="s">
        <v>95</v>
      </c>
      <c r="E82" s="24">
        <v>339</v>
      </c>
      <c r="F82" s="22">
        <v>1.7797499999999999</v>
      </c>
      <c r="G82" s="23">
        <v>3.6282320565966003E-2</v>
      </c>
      <c r="H82" s="25"/>
    </row>
    <row r="83" spans="2:9" x14ac:dyDescent="0.2">
      <c r="B83" s="21" t="s">
        <v>352</v>
      </c>
      <c r="C83" s="21" t="s">
        <v>353</v>
      </c>
      <c r="D83" s="21" t="s">
        <v>95</v>
      </c>
      <c r="E83" s="24">
        <v>74</v>
      </c>
      <c r="F83" s="22">
        <v>1.3445800000000001</v>
      </c>
      <c r="G83" s="23">
        <v>2.7410862529336499E-2</v>
      </c>
      <c r="H83" s="25"/>
    </row>
    <row r="84" spans="2:9" x14ac:dyDescent="0.2">
      <c r="B84" s="21" t="s">
        <v>354</v>
      </c>
      <c r="C84" s="21" t="s">
        <v>355</v>
      </c>
      <c r="D84" s="21" t="s">
        <v>35</v>
      </c>
      <c r="E84" s="24">
        <v>440</v>
      </c>
      <c r="F84" s="22">
        <v>1.25356</v>
      </c>
      <c r="G84" s="23">
        <v>2.5555311571104002E-2</v>
      </c>
      <c r="H84" s="25"/>
    </row>
    <row r="85" spans="2:9" x14ac:dyDescent="0.2">
      <c r="B85" s="20" t="s">
        <v>156</v>
      </c>
      <c r="C85" s="20"/>
      <c r="D85" s="20"/>
      <c r="E85" s="20"/>
      <c r="F85" s="26">
        <f>SUM(F7:F84)</f>
        <v>4872.2931244000001</v>
      </c>
      <c r="G85" s="27">
        <f>SUM(G7:G84)</f>
        <v>99.327490395186317</v>
      </c>
      <c r="H85" s="20"/>
      <c r="I85" s="14"/>
    </row>
    <row r="86" spans="2:9" x14ac:dyDescent="0.2">
      <c r="B86" s="20" t="s">
        <v>157</v>
      </c>
      <c r="C86" s="20"/>
      <c r="D86" s="20"/>
      <c r="E86" s="20"/>
      <c r="F86" s="28" t="s">
        <v>158</v>
      </c>
      <c r="G86" s="29" t="s">
        <v>158</v>
      </c>
      <c r="H86" s="20"/>
      <c r="I86" s="14"/>
    </row>
    <row r="87" spans="2:9" x14ac:dyDescent="0.2">
      <c r="B87" s="20" t="s">
        <v>156</v>
      </c>
      <c r="C87" s="20"/>
      <c r="D87" s="20"/>
      <c r="E87" s="20"/>
      <c r="F87" s="30" t="s">
        <v>158</v>
      </c>
      <c r="G87" s="31" t="s">
        <v>158</v>
      </c>
      <c r="H87" s="20"/>
      <c r="I87" s="14"/>
    </row>
    <row r="88" spans="2:9" x14ac:dyDescent="0.2">
      <c r="B88" s="32" t="s">
        <v>159</v>
      </c>
      <c r="C88" s="32"/>
      <c r="D88" s="32"/>
      <c r="E88" s="32"/>
      <c r="F88" s="33">
        <f>F85</f>
        <v>4872.2931244000001</v>
      </c>
      <c r="G88" s="34">
        <f>G85</f>
        <v>99.327490395186317</v>
      </c>
      <c r="H88" s="20"/>
      <c r="I88" s="14"/>
    </row>
    <row r="89" spans="2:9" x14ac:dyDescent="0.2">
      <c r="B89" s="20" t="s">
        <v>179</v>
      </c>
      <c r="C89" s="20"/>
      <c r="D89" s="20"/>
      <c r="E89" s="20"/>
      <c r="F89" s="26">
        <v>35.614967800000002</v>
      </c>
      <c r="G89" s="27">
        <v>0.72605347867181202</v>
      </c>
      <c r="H89" s="25">
        <v>5.74E-2</v>
      </c>
      <c r="I89" s="15"/>
    </row>
    <row r="90" spans="2:9" x14ac:dyDescent="0.2">
      <c r="B90" s="21"/>
      <c r="C90" s="21"/>
      <c r="D90" s="21"/>
      <c r="E90" s="21"/>
      <c r="F90" s="22"/>
      <c r="G90" s="23"/>
      <c r="H90" s="21"/>
    </row>
    <row r="91" spans="2:9" x14ac:dyDescent="0.2">
      <c r="B91" s="20" t="s">
        <v>181</v>
      </c>
      <c r="C91" s="21"/>
      <c r="D91" s="21"/>
      <c r="E91" s="21"/>
      <c r="F91" s="130">
        <v>5</v>
      </c>
      <c r="G91" s="130">
        <f>F91/F93*100</f>
        <v>0.10193094694750948</v>
      </c>
      <c r="H91" s="21"/>
    </row>
    <row r="92" spans="2:9" x14ac:dyDescent="0.2">
      <c r="B92" s="46" t="s">
        <v>182</v>
      </c>
      <c r="C92" s="46"/>
      <c r="D92" s="46"/>
      <c r="E92" s="46"/>
      <c r="F92" s="26">
        <f>F93-(F85+F89+F91)</f>
        <v>-7.6264778000004299</v>
      </c>
      <c r="G92" s="27">
        <f>G93-(G85+G89+G91)</f>
        <v>-0.15547482080563668</v>
      </c>
      <c r="H92" s="20"/>
      <c r="I92" s="14"/>
    </row>
    <row r="93" spans="2:9" x14ac:dyDescent="0.2">
      <c r="B93" s="42" t="s">
        <v>180</v>
      </c>
      <c r="C93" s="42"/>
      <c r="D93" s="42"/>
      <c r="E93" s="42"/>
      <c r="F93" s="43">
        <v>4905.2816143999999</v>
      </c>
      <c r="G93" s="44">
        <v>100</v>
      </c>
      <c r="H93" s="45"/>
      <c r="I93" s="14"/>
    </row>
    <row r="95" spans="2:9" x14ac:dyDescent="0.2">
      <c r="B95" s="14" t="s">
        <v>183</v>
      </c>
    </row>
    <row r="97" spans="2:7" x14ac:dyDescent="0.2">
      <c r="B97" s="47" t="s">
        <v>7</v>
      </c>
      <c r="C97" s="47" t="s">
        <v>184</v>
      </c>
      <c r="D97" s="47" t="s">
        <v>185</v>
      </c>
      <c r="E97" s="47" t="s">
        <v>0</v>
      </c>
      <c r="F97" s="48" t="s">
        <v>186</v>
      </c>
      <c r="G97" s="49" t="s">
        <v>187</v>
      </c>
    </row>
    <row r="98" spans="2:7" x14ac:dyDescent="0.2">
      <c r="B98" s="50" t="s">
        <v>356</v>
      </c>
      <c r="C98" s="50" t="s">
        <v>357</v>
      </c>
      <c r="D98" s="50" t="s">
        <v>358</v>
      </c>
      <c r="E98" s="51">
        <v>65</v>
      </c>
      <c r="F98" s="52">
        <v>15.014284999999999</v>
      </c>
      <c r="G98" s="53">
        <v>0.30608405755795698</v>
      </c>
    </row>
    <row r="99" spans="2:7" x14ac:dyDescent="0.2">
      <c r="B99" s="47"/>
      <c r="C99" s="47"/>
      <c r="D99" s="47"/>
      <c r="E99" s="47"/>
      <c r="F99" s="48">
        <f>SUM(F98:F98)</f>
        <v>15.014284999999999</v>
      </c>
      <c r="G99" s="49">
        <f>SUM(G98:G98)</f>
        <v>0.30608405755795698</v>
      </c>
    </row>
    <row r="102" spans="2:7" x14ac:dyDescent="0.2">
      <c r="B102" s="61" t="s">
        <v>207</v>
      </c>
    </row>
    <row r="103" spans="2:7" x14ac:dyDescent="0.2">
      <c r="B103" s="61"/>
    </row>
    <row r="104" spans="2:7" x14ac:dyDescent="0.2">
      <c r="B104" s="68" t="s">
        <v>1578</v>
      </c>
    </row>
    <row r="105" spans="2:7" x14ac:dyDescent="0.2">
      <c r="B105" s="68" t="s">
        <v>1604</v>
      </c>
    </row>
    <row r="106" spans="2:7" x14ac:dyDescent="0.2">
      <c r="B106" s="68" t="s">
        <v>1605</v>
      </c>
    </row>
    <row r="107" spans="2:7" x14ac:dyDescent="0.2">
      <c r="B107" s="61"/>
    </row>
    <row r="108" spans="2:7" x14ac:dyDescent="0.2">
      <c r="B108" s="69" t="s">
        <v>1580</v>
      </c>
      <c r="C108" s="70" t="s">
        <v>1587</v>
      </c>
      <c r="D108" s="106" t="s">
        <v>1597</v>
      </c>
    </row>
    <row r="109" spans="2:7" x14ac:dyDescent="0.2">
      <c r="B109" s="71" t="s">
        <v>1581</v>
      </c>
      <c r="C109" s="76">
        <v>9.4414999999999996</v>
      </c>
      <c r="D109" s="76">
        <v>9.4164999999999992</v>
      </c>
    </row>
    <row r="110" spans="2:7" x14ac:dyDescent="0.2">
      <c r="B110" s="71" t="s">
        <v>1582</v>
      </c>
      <c r="C110" s="77">
        <v>9.2974999999999994</v>
      </c>
      <c r="D110" s="77">
        <v>9.2629000000000001</v>
      </c>
    </row>
    <row r="111" spans="2:7" x14ac:dyDescent="0.2">
      <c r="B111" s="61"/>
    </row>
    <row r="112" spans="2:7" x14ac:dyDescent="0.2">
      <c r="B112" s="61"/>
    </row>
    <row r="113" spans="2:6" x14ac:dyDescent="0.2">
      <c r="B113" s="68" t="s">
        <v>1607</v>
      </c>
    </row>
    <row r="114" spans="2:6" x14ac:dyDescent="0.2">
      <c r="B114" s="68"/>
    </row>
    <row r="115" spans="2:6" x14ac:dyDescent="0.2">
      <c r="B115" s="78" t="s">
        <v>1635</v>
      </c>
    </row>
    <row r="116" spans="2:6" x14ac:dyDescent="0.2">
      <c r="B116" s="79"/>
    </row>
    <row r="117" spans="2:6" x14ac:dyDescent="0.2">
      <c r="B117" s="78" t="s">
        <v>1636</v>
      </c>
    </row>
    <row r="118" spans="2:6" ht="30.6" x14ac:dyDescent="0.2">
      <c r="B118" s="80" t="s">
        <v>1611</v>
      </c>
      <c r="C118" s="81" t="s">
        <v>1612</v>
      </c>
      <c r="D118" s="81" t="s">
        <v>1613</v>
      </c>
      <c r="E118" s="81" t="s">
        <v>1614</v>
      </c>
      <c r="F118" s="81" t="s">
        <v>1615</v>
      </c>
    </row>
    <row r="119" spans="2:6" x14ac:dyDescent="0.2">
      <c r="B119" s="156" t="s">
        <v>167</v>
      </c>
      <c r="C119" s="157"/>
      <c r="D119" s="157"/>
      <c r="E119" s="157"/>
      <c r="F119" s="158"/>
    </row>
    <row r="120" spans="2:6" x14ac:dyDescent="0.2">
      <c r="B120" s="79" t="s">
        <v>1616</v>
      </c>
    </row>
    <row r="121" spans="2:6" x14ac:dyDescent="0.2">
      <c r="B121" s="79" t="s">
        <v>1637</v>
      </c>
    </row>
    <row r="122" spans="2:6" x14ac:dyDescent="0.2">
      <c r="B122" s="79"/>
    </row>
    <row r="123" spans="2:6" x14ac:dyDescent="0.2">
      <c r="B123" s="159" t="s">
        <v>1617</v>
      </c>
      <c r="C123" s="159" t="s">
        <v>1618</v>
      </c>
      <c r="D123" s="159" t="s">
        <v>1619</v>
      </c>
      <c r="E123" s="159" t="s">
        <v>1620</v>
      </c>
      <c r="F123" s="159" t="s">
        <v>1621</v>
      </c>
    </row>
    <row r="124" spans="2:6" x14ac:dyDescent="0.2">
      <c r="B124" s="160"/>
      <c r="C124" s="160"/>
      <c r="D124" s="160"/>
      <c r="E124" s="160"/>
      <c r="F124" s="160"/>
    </row>
    <row r="125" spans="2:6" x14ac:dyDescent="0.2">
      <c r="B125" s="156" t="s">
        <v>167</v>
      </c>
      <c r="C125" s="157"/>
      <c r="D125" s="157"/>
      <c r="E125" s="157"/>
      <c r="F125" s="158"/>
    </row>
    <row r="126" spans="2:6" x14ac:dyDescent="0.2">
      <c r="B126" s="79"/>
    </row>
    <row r="127" spans="2:6" x14ac:dyDescent="0.2">
      <c r="B127" s="82" t="s">
        <v>1638</v>
      </c>
      <c r="C127" s="83"/>
      <c r="D127" s="83"/>
      <c r="E127" s="83"/>
      <c r="F127" s="83"/>
    </row>
    <row r="128" spans="2:6" x14ac:dyDescent="0.2">
      <c r="B128" s="84"/>
      <c r="C128" s="83"/>
      <c r="D128" s="83"/>
      <c r="E128" s="83"/>
      <c r="F128" s="83"/>
    </row>
    <row r="129" spans="2:6" ht="30.6" x14ac:dyDescent="0.2">
      <c r="B129" s="80" t="s">
        <v>1611</v>
      </c>
      <c r="C129" s="81" t="s">
        <v>1612</v>
      </c>
      <c r="D129" s="81" t="s">
        <v>1613</v>
      </c>
      <c r="E129" s="81" t="s">
        <v>1614</v>
      </c>
      <c r="F129" s="81" t="s">
        <v>1615</v>
      </c>
    </row>
    <row r="130" spans="2:6" x14ac:dyDescent="0.2">
      <c r="B130" s="85" t="s">
        <v>356</v>
      </c>
      <c r="C130" s="86" t="s">
        <v>357</v>
      </c>
      <c r="D130" s="87">
        <v>22884.400000000001</v>
      </c>
      <c r="E130" s="88">
        <v>23098.9</v>
      </c>
      <c r="F130" s="89">
        <v>1.7055057</v>
      </c>
    </row>
    <row r="131" spans="2:6" x14ac:dyDescent="0.2">
      <c r="B131" s="84"/>
      <c r="C131" s="83"/>
      <c r="D131" s="83"/>
      <c r="E131" s="83"/>
      <c r="F131" s="83"/>
    </row>
    <row r="132" spans="2:6" x14ac:dyDescent="0.2">
      <c r="B132" s="84" t="s">
        <v>1683</v>
      </c>
      <c r="C132" s="83"/>
      <c r="D132" s="83"/>
      <c r="E132" s="83"/>
      <c r="F132" s="83"/>
    </row>
    <row r="133" spans="2:6" x14ac:dyDescent="0.2">
      <c r="B133" s="83" t="s">
        <v>1639</v>
      </c>
      <c r="C133" s="90"/>
      <c r="D133" s="91"/>
      <c r="E133" s="92"/>
      <c r="F133" s="93"/>
    </row>
    <row r="134" spans="2:6" x14ac:dyDescent="0.2">
      <c r="B134" s="83" t="s">
        <v>1622</v>
      </c>
      <c r="C134" s="90"/>
      <c r="D134" s="91"/>
      <c r="E134" s="92"/>
      <c r="F134" s="93"/>
    </row>
    <row r="135" spans="2:6" x14ac:dyDescent="0.2">
      <c r="B135" s="161" t="s">
        <v>1617</v>
      </c>
      <c r="C135" s="161" t="s">
        <v>1618</v>
      </c>
      <c r="D135" s="161" t="s">
        <v>1619</v>
      </c>
      <c r="E135" s="161" t="s">
        <v>1620</v>
      </c>
      <c r="F135" s="161" t="s">
        <v>1621</v>
      </c>
    </row>
    <row r="136" spans="2:6" x14ac:dyDescent="0.2">
      <c r="B136" s="162"/>
      <c r="C136" s="162"/>
      <c r="D136" s="162"/>
      <c r="E136" s="162"/>
      <c r="F136" s="162"/>
    </row>
    <row r="137" spans="2:6" x14ac:dyDescent="0.2">
      <c r="B137" s="85">
        <v>10</v>
      </c>
      <c r="C137" s="86">
        <v>11</v>
      </c>
      <c r="D137" s="87">
        <v>147.24658000000002</v>
      </c>
      <c r="E137" s="88">
        <v>162.09362010000001</v>
      </c>
      <c r="F137" s="89">
        <v>-0.14855740000001383</v>
      </c>
    </row>
    <row r="138" spans="2:6" x14ac:dyDescent="0.2">
      <c r="B138" s="94"/>
      <c r="C138" s="95"/>
      <c r="D138" s="95"/>
      <c r="E138" s="95"/>
      <c r="F138" s="12"/>
    </row>
    <row r="139" spans="2:6" x14ac:dyDescent="0.2">
      <c r="B139" s="96" t="s">
        <v>1640</v>
      </c>
      <c r="C139" s="97"/>
      <c r="D139" s="97"/>
      <c r="E139" s="98"/>
      <c r="F139" s="12"/>
    </row>
    <row r="140" spans="2:6" x14ac:dyDescent="0.2">
      <c r="B140" s="99"/>
      <c r="C140" s="97"/>
      <c r="D140" s="97"/>
      <c r="E140" s="98"/>
      <c r="F140" s="12"/>
    </row>
    <row r="141" spans="2:6" ht="30.6" x14ac:dyDescent="0.2">
      <c r="B141" s="80" t="s">
        <v>1611</v>
      </c>
      <c r="C141" s="81" t="s">
        <v>1623</v>
      </c>
      <c r="D141" s="81" t="s">
        <v>1624</v>
      </c>
      <c r="E141" s="81" t="s">
        <v>1625</v>
      </c>
      <c r="F141" s="12"/>
    </row>
    <row r="142" spans="2:6" x14ac:dyDescent="0.2">
      <c r="B142" s="156" t="s">
        <v>167</v>
      </c>
      <c r="C142" s="157"/>
      <c r="D142" s="157"/>
      <c r="E142" s="158"/>
      <c r="F142" s="12"/>
    </row>
    <row r="143" spans="2:6" x14ac:dyDescent="0.2">
      <c r="B143" s="84" t="s">
        <v>1626</v>
      </c>
      <c r="C143" s="83"/>
      <c r="D143" s="83"/>
      <c r="E143" s="83"/>
      <c r="F143" s="12"/>
    </row>
    <row r="144" spans="2:6" x14ac:dyDescent="0.2">
      <c r="B144" s="100"/>
      <c r="C144" s="101"/>
      <c r="D144" s="101"/>
      <c r="E144" s="100"/>
      <c r="F144" s="12"/>
    </row>
    <row r="145" spans="2:6" x14ac:dyDescent="0.2">
      <c r="B145" s="100" t="s">
        <v>1641</v>
      </c>
      <c r="C145" s="101"/>
      <c r="D145" s="101"/>
      <c r="E145" s="100"/>
      <c r="F145" s="12"/>
    </row>
    <row r="146" spans="2:6" x14ac:dyDescent="0.2">
      <c r="B146" s="100"/>
      <c r="C146" s="101"/>
      <c r="D146" s="101"/>
      <c r="E146" s="100"/>
      <c r="F146" s="12"/>
    </row>
    <row r="147" spans="2:6" x14ac:dyDescent="0.2">
      <c r="B147" s="159" t="s">
        <v>1627</v>
      </c>
      <c r="C147" s="159" t="s">
        <v>1628</v>
      </c>
      <c r="D147" s="159" t="s">
        <v>1629</v>
      </c>
      <c r="E147" s="100"/>
      <c r="F147" s="12"/>
    </row>
    <row r="148" spans="2:6" x14ac:dyDescent="0.2">
      <c r="B148" s="160"/>
      <c r="C148" s="160"/>
      <c r="D148" s="160"/>
      <c r="E148" s="100"/>
      <c r="F148" s="12"/>
    </row>
    <row r="149" spans="2:6" x14ac:dyDescent="0.2">
      <c r="B149" s="163" t="s">
        <v>167</v>
      </c>
      <c r="C149" s="163"/>
      <c r="D149" s="163"/>
      <c r="E149" s="95"/>
      <c r="F149" s="12"/>
    </row>
    <row r="150" spans="2:6" x14ac:dyDescent="0.2">
      <c r="B150" s="102"/>
      <c r="C150" s="102"/>
      <c r="D150" s="102"/>
      <c r="E150" s="95"/>
      <c r="F150" s="12"/>
    </row>
    <row r="151" spans="2:6" x14ac:dyDescent="0.2">
      <c r="B151" s="96" t="s">
        <v>1642</v>
      </c>
      <c r="C151" s="102"/>
      <c r="D151" s="102"/>
      <c r="E151" s="95"/>
      <c r="F151" s="12"/>
    </row>
    <row r="152" spans="2:6" x14ac:dyDescent="0.2">
      <c r="B152" s="102"/>
      <c r="C152" s="102"/>
      <c r="D152" s="102"/>
      <c r="E152" s="95"/>
      <c r="F152" s="12"/>
    </row>
    <row r="153" spans="2:6" ht="30.6" x14ac:dyDescent="0.2">
      <c r="B153" s="81" t="s">
        <v>1611</v>
      </c>
      <c r="C153" s="81" t="s">
        <v>1630</v>
      </c>
      <c r="D153" s="81" t="s">
        <v>1631</v>
      </c>
      <c r="E153" s="81" t="s">
        <v>1632</v>
      </c>
      <c r="F153" s="81" t="s">
        <v>1633</v>
      </c>
    </row>
    <row r="154" spans="2:6" x14ac:dyDescent="0.2">
      <c r="B154" s="164" t="s">
        <v>167</v>
      </c>
      <c r="C154" s="164"/>
      <c r="D154" s="164"/>
      <c r="E154" s="164"/>
      <c r="F154" s="164"/>
    </row>
    <row r="155" spans="2:6" x14ac:dyDescent="0.2">
      <c r="B155" s="103" t="s">
        <v>1634</v>
      </c>
      <c r="C155" s="102"/>
      <c r="D155" s="102"/>
      <c r="E155" s="95"/>
      <c r="F155" s="12"/>
    </row>
    <row r="156" spans="2:6" x14ac:dyDescent="0.2">
      <c r="B156" s="102"/>
      <c r="C156" s="102"/>
      <c r="D156" s="102"/>
      <c r="E156" s="95"/>
      <c r="F156" s="12"/>
    </row>
    <row r="157" spans="2:6" x14ac:dyDescent="0.2">
      <c r="B157" s="100" t="s">
        <v>1643</v>
      </c>
      <c r="C157" s="101"/>
      <c r="D157" s="101"/>
      <c r="E157" s="95"/>
      <c r="F157" s="12"/>
    </row>
    <row r="158" spans="2:6" x14ac:dyDescent="0.2">
      <c r="B158" s="100"/>
      <c r="C158" s="101"/>
      <c r="D158" s="101"/>
      <c r="E158" s="95"/>
      <c r="F158" s="12"/>
    </row>
    <row r="159" spans="2:6" x14ac:dyDescent="0.2">
      <c r="B159" s="159" t="s">
        <v>1627</v>
      </c>
      <c r="C159" s="159" t="s">
        <v>1628</v>
      </c>
      <c r="D159" s="159" t="s">
        <v>1629</v>
      </c>
      <c r="E159" s="95"/>
      <c r="F159" s="12"/>
    </row>
    <row r="160" spans="2:6" x14ac:dyDescent="0.2">
      <c r="B160" s="160"/>
      <c r="C160" s="160"/>
      <c r="D160" s="160"/>
      <c r="E160" s="95"/>
      <c r="F160" s="12"/>
    </row>
    <row r="161" spans="2:6" x14ac:dyDescent="0.2">
      <c r="B161" s="163" t="s">
        <v>167</v>
      </c>
      <c r="C161" s="163"/>
      <c r="D161" s="163"/>
      <c r="E161" s="95"/>
      <c r="F161" s="12"/>
    </row>
    <row r="162" spans="2:6" x14ac:dyDescent="0.2">
      <c r="B162" s="102"/>
      <c r="C162" s="102"/>
      <c r="D162" s="102"/>
      <c r="E162" s="95"/>
      <c r="F162" s="12"/>
    </row>
    <row r="163" spans="2:6" x14ac:dyDescent="0.2">
      <c r="B163" s="104" t="s">
        <v>1644</v>
      </c>
      <c r="C163" s="102"/>
      <c r="D163" s="102"/>
      <c r="E163" s="95"/>
      <c r="F163" s="12"/>
    </row>
    <row r="164" spans="2:6" x14ac:dyDescent="0.2">
      <c r="B164" s="79"/>
    </row>
    <row r="165" spans="2:6" x14ac:dyDescent="0.2">
      <c r="B165" s="68" t="s">
        <v>1609</v>
      </c>
    </row>
    <row r="166" spans="2:6" x14ac:dyDescent="0.2">
      <c r="B166" s="105" t="s">
        <v>1662</v>
      </c>
    </row>
    <row r="167" spans="2:6" x14ac:dyDescent="0.2">
      <c r="B167" s="6" t="s">
        <v>1610</v>
      </c>
    </row>
    <row r="168" spans="2:6" x14ac:dyDescent="0.2">
      <c r="B168" s="14"/>
    </row>
    <row r="171" spans="2:6" x14ac:dyDescent="0.2">
      <c r="B171" s="14" t="s">
        <v>209</v>
      </c>
    </row>
    <row r="193" spans="2:2" x14ac:dyDescent="0.2">
      <c r="B193" s="63" t="s">
        <v>1544</v>
      </c>
    </row>
    <row r="194" spans="2:2" x14ac:dyDescent="0.2">
      <c r="B194" s="64" t="s">
        <v>1546</v>
      </c>
    </row>
  </sheetData>
  <mergeCells count="23">
    <mergeCell ref="B154:F154"/>
    <mergeCell ref="B159:B160"/>
    <mergeCell ref="C159:C160"/>
    <mergeCell ref="D159:D160"/>
    <mergeCell ref="B161:D161"/>
    <mergeCell ref="B142:E142"/>
    <mergeCell ref="B147:B148"/>
    <mergeCell ref="C147:C148"/>
    <mergeCell ref="D147:D148"/>
    <mergeCell ref="B149:D149"/>
    <mergeCell ref="B125:F125"/>
    <mergeCell ref="B135:B136"/>
    <mergeCell ref="C135:C136"/>
    <mergeCell ref="D135:D136"/>
    <mergeCell ref="E135:E136"/>
    <mergeCell ref="F135:F136"/>
    <mergeCell ref="B1:C1"/>
    <mergeCell ref="B119:F119"/>
    <mergeCell ref="B123:B124"/>
    <mergeCell ref="C123:C124"/>
    <mergeCell ref="D123:D124"/>
    <mergeCell ref="E123:E124"/>
    <mergeCell ref="F123:F124"/>
  </mergeCells>
  <conditionalFormatting sqref="G1:G3">
    <cfRule type="cellIs" dxfId="22" priority="3" stopIfTrue="1" operator="between">
      <formula>0.009</formula>
      <formula>-0.009</formula>
    </cfRule>
  </conditionalFormatting>
  <conditionalFormatting sqref="G5:G215">
    <cfRule type="cellIs" dxfId="21" priority="1" stopIfTrue="1" operator="between">
      <formula>0.009</formula>
      <formula>-0.009</formula>
    </cfRule>
  </conditionalFormatting>
  <hyperlinks>
    <hyperlink ref="A2" location="Index!A1" display="-" xr:uid="{0633D8F4-22CA-4F12-A253-99ED9494B4D4}"/>
  </hyperlinks>
  <pageMargins left="0.7" right="0.7" top="0.75" bottom="0.75" header="0.3" footer="0.3"/>
  <pageSetup paperSize="9" scale="31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EFB8B-CE39-4006-AFC8-DE3D813CABD8}">
  <dimension ref="A1:I67"/>
  <sheetViews>
    <sheetView view="pageBreakPreview" zoomScaleNormal="100" zoomScaleSheetLayoutView="100" workbookViewId="0"/>
  </sheetViews>
  <sheetFormatPr defaultColWidth="9.109375" defaultRowHeight="10.199999999999999" x14ac:dyDescent="0.2"/>
  <cols>
    <col min="1" max="1" width="7.21875" style="6" customWidth="1"/>
    <col min="2" max="2" width="64.33203125" style="6" bestFit="1" customWidth="1"/>
    <col min="3" max="3" width="23.88671875" style="6" bestFit="1" customWidth="1"/>
    <col min="4" max="4" width="21.44140625" style="6" bestFit="1" customWidth="1"/>
    <col min="5" max="5" width="13.44140625" style="6" bestFit="1" customWidth="1"/>
    <col min="6" max="6" width="12.77734375" style="8" bestFit="1" customWidth="1"/>
    <col min="7" max="7" width="8.21875" style="12" bestFit="1" customWidth="1"/>
    <col min="8" max="8" width="14.33203125" style="6" bestFit="1" customWidth="1"/>
    <col min="9" max="16384" width="9.109375" style="6"/>
  </cols>
  <sheetData>
    <row r="1" spans="1:9" s="1" customFormat="1" ht="16.8" customHeight="1" x14ac:dyDescent="0.25">
      <c r="B1" s="154" t="s">
        <v>12</v>
      </c>
      <c r="C1" s="155"/>
      <c r="D1" s="10"/>
      <c r="F1" s="5"/>
      <c r="G1" s="12"/>
    </row>
    <row r="2" spans="1:9" s="1" customFormat="1" ht="14.4" x14ac:dyDescent="0.3">
      <c r="A2" s="60" t="s">
        <v>1576</v>
      </c>
      <c r="F2" s="5"/>
      <c r="G2" s="12"/>
    </row>
    <row r="3" spans="1:9" s="1" customFormat="1" ht="12" x14ac:dyDescent="0.2">
      <c r="B3" s="7" t="s">
        <v>9</v>
      </c>
      <c r="C3" s="2"/>
      <c r="D3" s="3"/>
      <c r="E3" s="3"/>
      <c r="F3" s="4"/>
      <c r="G3" s="12"/>
    </row>
    <row r="4" spans="1:9" s="1" customFormat="1" ht="25.5" customHeight="1" x14ac:dyDescent="0.2">
      <c r="B4" s="16" t="s">
        <v>7</v>
      </c>
      <c r="C4" s="16" t="s">
        <v>8</v>
      </c>
      <c r="D4" s="17" t="s">
        <v>185</v>
      </c>
      <c r="E4" s="17" t="s">
        <v>0</v>
      </c>
      <c r="F4" s="18" t="s">
        <v>4</v>
      </c>
      <c r="G4" s="19" t="s">
        <v>5</v>
      </c>
      <c r="H4" s="57" t="s">
        <v>6</v>
      </c>
    </row>
    <row r="5" spans="1:9" x14ac:dyDescent="0.2">
      <c r="B5" s="20" t="s">
        <v>359</v>
      </c>
      <c r="C5" s="21"/>
      <c r="D5" s="21"/>
      <c r="E5" s="21"/>
      <c r="F5" s="22"/>
      <c r="G5" s="23"/>
      <c r="H5" s="21"/>
    </row>
    <row r="6" spans="1:9" x14ac:dyDescent="0.2">
      <c r="B6" s="21" t="s">
        <v>1685</v>
      </c>
      <c r="C6" s="21" t="s">
        <v>361</v>
      </c>
      <c r="D6" s="21"/>
      <c r="E6" s="24">
        <v>14610056.971999999</v>
      </c>
      <c r="F6" s="22">
        <v>1550.0539944</v>
      </c>
      <c r="G6" s="23">
        <v>58.3005371550503</v>
      </c>
      <c r="H6" s="21"/>
    </row>
    <row r="7" spans="1:9" x14ac:dyDescent="0.2">
      <c r="B7" s="21" t="s">
        <v>1686</v>
      </c>
      <c r="C7" s="21" t="s">
        <v>362</v>
      </c>
      <c r="D7" s="21"/>
      <c r="E7" s="24">
        <v>104439.508</v>
      </c>
      <c r="F7" s="22">
        <v>1091.5021022999999</v>
      </c>
      <c r="G7" s="23">
        <v>41.053511103391401</v>
      </c>
      <c r="H7" s="21"/>
    </row>
    <row r="8" spans="1:9" x14ac:dyDescent="0.2">
      <c r="B8" s="20" t="s">
        <v>156</v>
      </c>
      <c r="C8" s="20"/>
      <c r="D8" s="20"/>
      <c r="E8" s="20"/>
      <c r="F8" s="26">
        <f>SUM(F6:F7)</f>
        <v>2641.5560967000001</v>
      </c>
      <c r="G8" s="27">
        <f>SUM(G6:G7)</f>
        <v>99.354048258441708</v>
      </c>
      <c r="H8" s="20"/>
      <c r="I8" s="14"/>
    </row>
    <row r="9" spans="1:9" x14ac:dyDescent="0.2">
      <c r="B9" s="20"/>
      <c r="C9" s="21"/>
      <c r="D9" s="21"/>
      <c r="E9" s="21"/>
      <c r="F9" s="22"/>
      <c r="G9" s="23"/>
      <c r="H9" s="21"/>
    </row>
    <row r="10" spans="1:9" x14ac:dyDescent="0.2">
      <c r="B10" s="20" t="s">
        <v>179</v>
      </c>
      <c r="C10" s="20"/>
      <c r="D10" s="20"/>
      <c r="E10" s="20"/>
      <c r="F10" s="26">
        <v>16.474548899999998</v>
      </c>
      <c r="G10" s="27">
        <v>0.61963973753632096</v>
      </c>
      <c r="H10" s="25">
        <v>5.74E-2</v>
      </c>
      <c r="I10" s="15"/>
    </row>
    <row r="11" spans="1:9" x14ac:dyDescent="0.2">
      <c r="B11" s="21"/>
      <c r="C11" s="21"/>
      <c r="D11" s="21"/>
      <c r="E11" s="21"/>
      <c r="F11" s="22"/>
      <c r="G11" s="23"/>
      <c r="H11" s="21"/>
    </row>
    <row r="12" spans="1:9" x14ac:dyDescent="0.2">
      <c r="B12" s="46" t="s">
        <v>182</v>
      </c>
      <c r="C12" s="46"/>
      <c r="D12" s="46"/>
      <c r="E12" s="46"/>
      <c r="F12" s="26">
        <f>F13-(F8+F10)</f>
        <v>0.6995651999995971</v>
      </c>
      <c r="G12" s="27">
        <f>G13-(G8+G10)</f>
        <v>2.6312004021974644E-2</v>
      </c>
      <c r="H12" s="20"/>
      <c r="I12" s="14"/>
    </row>
    <row r="13" spans="1:9" x14ac:dyDescent="0.2">
      <c r="B13" s="42" t="s">
        <v>180</v>
      </c>
      <c r="C13" s="42"/>
      <c r="D13" s="42"/>
      <c r="E13" s="42"/>
      <c r="F13" s="43">
        <v>2658.7302107999999</v>
      </c>
      <c r="G13" s="44">
        <v>100</v>
      </c>
      <c r="H13" s="45"/>
      <c r="I13" s="14"/>
    </row>
    <row r="15" spans="1:9" x14ac:dyDescent="0.2">
      <c r="B15" s="14" t="s">
        <v>207</v>
      </c>
    </row>
    <row r="16" spans="1:9" x14ac:dyDescent="0.2">
      <c r="B16" s="14"/>
    </row>
    <row r="17" spans="2:9" ht="46.5" customHeight="1" x14ac:dyDescent="0.2">
      <c r="B17" s="165" t="s">
        <v>444</v>
      </c>
      <c r="C17" s="165"/>
      <c r="D17" s="165"/>
      <c r="E17" s="165"/>
      <c r="F17" s="165"/>
      <c r="G17" s="165"/>
      <c r="H17" s="165"/>
      <c r="I17" s="165"/>
    </row>
    <row r="18" spans="2:9" x14ac:dyDescent="0.2">
      <c r="F18" s="6"/>
      <c r="G18" s="6"/>
    </row>
    <row r="19" spans="2:9" x14ac:dyDescent="0.2">
      <c r="B19" s="166" t="s">
        <v>1690</v>
      </c>
      <c r="C19" s="166"/>
      <c r="D19" s="166"/>
      <c r="E19" s="166"/>
      <c r="F19" s="166"/>
      <c r="G19" s="166"/>
      <c r="H19" s="166"/>
      <c r="I19" s="166"/>
    </row>
    <row r="20" spans="2:9" x14ac:dyDescent="0.2">
      <c r="B20" s="67"/>
      <c r="C20" s="67"/>
      <c r="D20" s="67"/>
      <c r="E20" s="67"/>
      <c r="F20" s="67"/>
      <c r="G20" s="67"/>
      <c r="H20" s="67"/>
      <c r="I20" s="67"/>
    </row>
    <row r="21" spans="2:9" x14ac:dyDescent="0.2">
      <c r="B21" s="14"/>
    </row>
    <row r="22" spans="2:9" x14ac:dyDescent="0.2">
      <c r="B22" s="14" t="s">
        <v>207</v>
      </c>
    </row>
    <row r="23" spans="2:9" x14ac:dyDescent="0.2">
      <c r="B23" s="14"/>
    </row>
    <row r="24" spans="2:9" x14ac:dyDescent="0.2">
      <c r="B24" s="6" t="s">
        <v>1578</v>
      </c>
    </row>
    <row r="25" spans="2:9" x14ac:dyDescent="0.2">
      <c r="B25" s="6" t="s">
        <v>1579</v>
      </c>
    </row>
    <row r="26" spans="2:9" x14ac:dyDescent="0.2">
      <c r="B26" s="14"/>
    </row>
    <row r="27" spans="2:9" x14ac:dyDescent="0.2">
      <c r="B27" s="14"/>
    </row>
    <row r="28" spans="2:9" x14ac:dyDescent="0.2">
      <c r="B28" s="42" t="s">
        <v>208</v>
      </c>
      <c r="C28" s="70" t="s">
        <v>1587</v>
      </c>
      <c r="D28" s="106" t="s">
        <v>1597</v>
      </c>
    </row>
    <row r="29" spans="2:9" x14ac:dyDescent="0.2">
      <c r="B29" s="65" t="s">
        <v>1653</v>
      </c>
      <c r="C29" s="65" t="s">
        <v>1595</v>
      </c>
      <c r="D29" s="65">
        <v>10.012600000000001</v>
      </c>
    </row>
    <row r="30" spans="2:9" x14ac:dyDescent="0.2">
      <c r="B30" s="65" t="s">
        <v>1652</v>
      </c>
      <c r="C30" s="65" t="s">
        <v>1595</v>
      </c>
      <c r="D30" s="153">
        <v>10.012</v>
      </c>
    </row>
    <row r="33" spans="2:2" x14ac:dyDescent="0.2">
      <c r="B33" s="68" t="s">
        <v>1651</v>
      </c>
    </row>
    <row r="34" spans="2:2" x14ac:dyDescent="0.2">
      <c r="B34" s="68" t="s">
        <v>1583</v>
      </c>
    </row>
    <row r="35" spans="2:2" x14ac:dyDescent="0.2">
      <c r="B35" s="68" t="s">
        <v>1609</v>
      </c>
    </row>
    <row r="36" spans="2:2" x14ac:dyDescent="0.2">
      <c r="B36" s="75" t="s">
        <v>1663</v>
      </c>
    </row>
    <row r="37" spans="2:2" x14ac:dyDescent="0.2">
      <c r="B37" s="68" t="s">
        <v>1610</v>
      </c>
    </row>
    <row r="42" spans="2:2" x14ac:dyDescent="0.2">
      <c r="B42" s="14" t="s">
        <v>209</v>
      </c>
    </row>
    <row r="45" spans="2:2" x14ac:dyDescent="0.2">
      <c r="B45" s="14"/>
    </row>
    <row r="46" spans="2:2" x14ac:dyDescent="0.2">
      <c r="B46" s="62"/>
    </row>
    <row r="65" spans="2:2" x14ac:dyDescent="0.2">
      <c r="B65" s="14" t="s">
        <v>1544</v>
      </c>
    </row>
    <row r="66" spans="2:2" x14ac:dyDescent="0.2">
      <c r="B66" s="14" t="s">
        <v>1550</v>
      </c>
    </row>
    <row r="67" spans="2:2" ht="14.4" x14ac:dyDescent="0.3">
      <c r="B67"/>
    </row>
  </sheetData>
  <sortState xmlns:xlrd2="http://schemas.microsoft.com/office/spreadsheetml/2017/richdata2" ref="B29:D30">
    <sortCondition descending="1" ref="D29:D30"/>
  </sortState>
  <mergeCells count="3">
    <mergeCell ref="B1:C1"/>
    <mergeCell ref="B17:I17"/>
    <mergeCell ref="B19:I19"/>
  </mergeCells>
  <conditionalFormatting sqref="G1:G3 G5:G16 G21:G65602">
    <cfRule type="cellIs" dxfId="20" priority="2" stopIfTrue="1" operator="between">
      <formula>0.009</formula>
      <formula>-0.009</formula>
    </cfRule>
  </conditionalFormatting>
  <hyperlinks>
    <hyperlink ref="A2" location="Index!A1" display="-" xr:uid="{026D4D25-1F6E-4B29-80AB-5D50C3522EAA}"/>
  </hyperlinks>
  <pageMargins left="0.7" right="0.7" top="0.75" bottom="0.75" header="0.3" footer="0.3"/>
  <pageSetup paperSize="9" scale="49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DD5D9-A534-4786-8B62-2D6117173E53}">
  <dimension ref="A1:I189"/>
  <sheetViews>
    <sheetView view="pageBreakPreview" zoomScaleNormal="100" zoomScaleSheetLayoutView="100" workbookViewId="0"/>
  </sheetViews>
  <sheetFormatPr defaultColWidth="9.109375" defaultRowHeight="10.199999999999999" x14ac:dyDescent="0.2"/>
  <cols>
    <col min="1" max="1" width="7.21875" style="6" customWidth="1"/>
    <col min="2" max="2" width="68" style="6" bestFit="1" customWidth="1"/>
    <col min="3" max="3" width="23.88671875" style="6" bestFit="1" customWidth="1"/>
    <col min="4" max="4" width="21.44140625" style="6" bestFit="1" customWidth="1"/>
    <col min="5" max="5" width="13.44140625" style="6" bestFit="1" customWidth="1"/>
    <col min="6" max="6" width="22.77734375" style="8" bestFit="1" customWidth="1"/>
    <col min="7" max="7" width="12.21875" style="12" bestFit="1" customWidth="1"/>
    <col min="8" max="8" width="14.33203125" style="6" bestFit="1" customWidth="1"/>
    <col min="9" max="16384" width="9.109375" style="6"/>
  </cols>
  <sheetData>
    <row r="1" spans="1:8" s="1" customFormat="1" ht="16.8" customHeight="1" x14ac:dyDescent="0.25">
      <c r="B1" s="154" t="s">
        <v>13</v>
      </c>
      <c r="C1" s="155"/>
      <c r="D1" s="10"/>
      <c r="F1" s="5"/>
      <c r="G1" s="12"/>
    </row>
    <row r="2" spans="1:8" s="1" customFormat="1" ht="14.4" x14ac:dyDescent="0.3">
      <c r="A2" s="60" t="s">
        <v>1576</v>
      </c>
      <c r="F2" s="5"/>
      <c r="G2" s="12"/>
    </row>
    <row r="3" spans="1:8" s="1" customFormat="1" ht="12" x14ac:dyDescent="0.2">
      <c r="B3" s="7" t="s">
        <v>9</v>
      </c>
      <c r="C3" s="2"/>
      <c r="D3" s="3"/>
      <c r="E3" s="3"/>
      <c r="F3" s="4"/>
      <c r="G3" s="12"/>
    </row>
    <row r="4" spans="1:8" s="1" customFormat="1" ht="25.5" customHeight="1" x14ac:dyDescent="0.2">
      <c r="B4" s="16" t="s">
        <v>7</v>
      </c>
      <c r="C4" s="16" t="s">
        <v>8</v>
      </c>
      <c r="D4" s="17" t="s">
        <v>205</v>
      </c>
      <c r="E4" s="17" t="s">
        <v>0</v>
      </c>
      <c r="F4" s="18" t="s">
        <v>4</v>
      </c>
      <c r="G4" s="19" t="s">
        <v>5</v>
      </c>
      <c r="H4" s="57" t="s">
        <v>6</v>
      </c>
    </row>
    <row r="5" spans="1:8" x14ac:dyDescent="0.2">
      <c r="B5" s="20" t="s">
        <v>27</v>
      </c>
      <c r="C5" s="21"/>
      <c r="D5" s="21"/>
      <c r="E5" s="21"/>
      <c r="F5" s="22"/>
      <c r="G5" s="23"/>
      <c r="H5" s="21"/>
    </row>
    <row r="6" spans="1:8" x14ac:dyDescent="0.2">
      <c r="B6" s="20" t="s">
        <v>28</v>
      </c>
      <c r="C6" s="21"/>
      <c r="D6" s="21"/>
      <c r="E6" s="21"/>
      <c r="F6" s="22"/>
      <c r="G6" s="23"/>
      <c r="H6" s="21"/>
    </row>
    <row r="7" spans="1:8" x14ac:dyDescent="0.2">
      <c r="B7" s="21" t="s">
        <v>210</v>
      </c>
      <c r="C7" s="21" t="s">
        <v>211</v>
      </c>
      <c r="D7" s="21" t="s">
        <v>71</v>
      </c>
      <c r="E7" s="24">
        <v>39140</v>
      </c>
      <c r="F7" s="22">
        <v>271.16192000000001</v>
      </c>
      <c r="G7" s="23">
        <v>9.0800972090522905</v>
      </c>
      <c r="H7" s="25"/>
    </row>
    <row r="8" spans="1:8" x14ac:dyDescent="0.2">
      <c r="B8" s="21" t="s">
        <v>36</v>
      </c>
      <c r="C8" s="21" t="s">
        <v>37</v>
      </c>
      <c r="D8" s="21" t="s">
        <v>38</v>
      </c>
      <c r="E8" s="24">
        <v>7451</v>
      </c>
      <c r="F8" s="22">
        <v>147.06038699999999</v>
      </c>
      <c r="G8" s="23">
        <v>4.9244473912887496</v>
      </c>
      <c r="H8" s="25"/>
    </row>
    <row r="9" spans="1:8" x14ac:dyDescent="0.2">
      <c r="B9" s="21" t="s">
        <v>69</v>
      </c>
      <c r="C9" s="21" t="s">
        <v>70</v>
      </c>
      <c r="D9" s="21" t="s">
        <v>71</v>
      </c>
      <c r="E9" s="24">
        <v>10358</v>
      </c>
      <c r="F9" s="22">
        <v>144.80484000000001</v>
      </c>
      <c r="G9" s="23">
        <v>4.8489184010102298</v>
      </c>
      <c r="H9" s="25"/>
    </row>
    <row r="10" spans="1:8" x14ac:dyDescent="0.2">
      <c r="B10" s="21" t="s">
        <v>215</v>
      </c>
      <c r="C10" s="21" t="s">
        <v>216</v>
      </c>
      <c r="D10" s="21" t="s">
        <v>71</v>
      </c>
      <c r="E10" s="24">
        <v>13911</v>
      </c>
      <c r="F10" s="22">
        <v>133.8029535</v>
      </c>
      <c r="G10" s="23">
        <v>4.48051048111145</v>
      </c>
      <c r="H10" s="25"/>
    </row>
    <row r="11" spans="1:8" x14ac:dyDescent="0.2">
      <c r="B11" s="21" t="s">
        <v>57</v>
      </c>
      <c r="C11" s="21" t="s">
        <v>58</v>
      </c>
      <c r="D11" s="21" t="s">
        <v>59</v>
      </c>
      <c r="E11" s="24">
        <v>34703</v>
      </c>
      <c r="F11" s="22">
        <v>78.217091699999997</v>
      </c>
      <c r="G11" s="23">
        <v>2.6191686356452899</v>
      </c>
      <c r="H11" s="25"/>
    </row>
    <row r="12" spans="1:8" x14ac:dyDescent="0.2">
      <c r="B12" s="21" t="s">
        <v>33</v>
      </c>
      <c r="C12" s="21" t="s">
        <v>34</v>
      </c>
      <c r="D12" s="21" t="s">
        <v>35</v>
      </c>
      <c r="E12" s="24">
        <v>6257</v>
      </c>
      <c r="F12" s="22">
        <v>72.887793000000002</v>
      </c>
      <c r="G12" s="23">
        <v>2.4407123455730102</v>
      </c>
      <c r="H12" s="25"/>
    </row>
    <row r="13" spans="1:8" x14ac:dyDescent="0.2">
      <c r="B13" s="21" t="s">
        <v>107</v>
      </c>
      <c r="C13" s="21" t="s">
        <v>108</v>
      </c>
      <c r="D13" s="21" t="s">
        <v>71</v>
      </c>
      <c r="E13" s="24">
        <v>53492</v>
      </c>
      <c r="F13" s="22">
        <v>65.714922000000001</v>
      </c>
      <c r="G13" s="23">
        <v>2.2005224031652002</v>
      </c>
      <c r="H13" s="25"/>
    </row>
    <row r="14" spans="1:8" x14ac:dyDescent="0.2">
      <c r="B14" s="21" t="s">
        <v>72</v>
      </c>
      <c r="C14" s="21" t="s">
        <v>73</v>
      </c>
      <c r="D14" s="21" t="s">
        <v>74</v>
      </c>
      <c r="E14" s="24">
        <v>36838</v>
      </c>
      <c r="F14" s="22">
        <v>61.854685799999999</v>
      </c>
      <c r="G14" s="23">
        <v>2.0712589728653099</v>
      </c>
      <c r="H14" s="25"/>
    </row>
    <row r="15" spans="1:8" x14ac:dyDescent="0.2">
      <c r="B15" s="21" t="s">
        <v>111</v>
      </c>
      <c r="C15" s="21" t="s">
        <v>112</v>
      </c>
      <c r="D15" s="21" t="s">
        <v>41</v>
      </c>
      <c r="E15" s="24">
        <v>5200</v>
      </c>
      <c r="F15" s="22">
        <v>61.62</v>
      </c>
      <c r="G15" s="23">
        <v>2.0634003108615002</v>
      </c>
      <c r="H15" s="25"/>
    </row>
    <row r="16" spans="1:8" x14ac:dyDescent="0.2">
      <c r="B16" s="21" t="s">
        <v>212</v>
      </c>
      <c r="C16" s="21" t="s">
        <v>213</v>
      </c>
      <c r="D16" s="21" t="s">
        <v>214</v>
      </c>
      <c r="E16" s="24">
        <v>1581</v>
      </c>
      <c r="F16" s="22">
        <v>61.211576999999998</v>
      </c>
      <c r="G16" s="23">
        <v>2.0497239047407199</v>
      </c>
      <c r="H16" s="25"/>
    </row>
    <row r="17" spans="2:8" x14ac:dyDescent="0.2">
      <c r="B17" s="21" t="s">
        <v>134</v>
      </c>
      <c r="C17" s="21" t="s">
        <v>135</v>
      </c>
      <c r="D17" s="21" t="s">
        <v>136</v>
      </c>
      <c r="E17" s="24">
        <v>1351</v>
      </c>
      <c r="F17" s="22">
        <v>59.937114999999999</v>
      </c>
      <c r="G17" s="23">
        <v>2.0070474151759399</v>
      </c>
      <c r="H17" s="25"/>
    </row>
    <row r="18" spans="2:8" x14ac:dyDescent="0.2">
      <c r="B18" s="21" t="s">
        <v>226</v>
      </c>
      <c r="C18" s="21" t="s">
        <v>227</v>
      </c>
      <c r="D18" s="21" t="s">
        <v>143</v>
      </c>
      <c r="E18" s="24">
        <v>2107</v>
      </c>
      <c r="F18" s="22">
        <v>59.845120999999999</v>
      </c>
      <c r="G18" s="23">
        <v>2.0039669145560599</v>
      </c>
      <c r="H18" s="25"/>
    </row>
    <row r="19" spans="2:8" x14ac:dyDescent="0.2">
      <c r="B19" s="21" t="s">
        <v>278</v>
      </c>
      <c r="C19" s="21" t="s">
        <v>279</v>
      </c>
      <c r="D19" s="21" t="s">
        <v>124</v>
      </c>
      <c r="E19" s="24">
        <v>15607</v>
      </c>
      <c r="F19" s="22">
        <v>59.813827500000002</v>
      </c>
      <c r="G19" s="23">
        <v>2.00291902397462</v>
      </c>
      <c r="H19" s="25"/>
    </row>
    <row r="20" spans="2:8" x14ac:dyDescent="0.2">
      <c r="B20" s="21" t="s">
        <v>297</v>
      </c>
      <c r="C20" s="21" t="s">
        <v>298</v>
      </c>
      <c r="D20" s="21" t="s">
        <v>44</v>
      </c>
      <c r="E20" s="24">
        <v>3156</v>
      </c>
      <c r="F20" s="22">
        <v>53.064984000000003</v>
      </c>
      <c r="G20" s="23">
        <v>1.7769280181996201</v>
      </c>
      <c r="H20" s="25"/>
    </row>
    <row r="21" spans="2:8" x14ac:dyDescent="0.2">
      <c r="B21" s="21" t="s">
        <v>54</v>
      </c>
      <c r="C21" s="21" t="s">
        <v>55</v>
      </c>
      <c r="D21" s="21" t="s">
        <v>56</v>
      </c>
      <c r="E21" s="24">
        <v>13462</v>
      </c>
      <c r="F21" s="22">
        <v>52.367179999999998</v>
      </c>
      <c r="G21" s="23">
        <v>1.7535614328292799</v>
      </c>
      <c r="H21" s="25"/>
    </row>
    <row r="22" spans="2:8" x14ac:dyDescent="0.2">
      <c r="B22" s="21" t="s">
        <v>311</v>
      </c>
      <c r="C22" s="21" t="s">
        <v>312</v>
      </c>
      <c r="D22" s="21" t="s">
        <v>71</v>
      </c>
      <c r="E22" s="24">
        <v>30488</v>
      </c>
      <c r="F22" s="22">
        <v>40.506356799999999</v>
      </c>
      <c r="G22" s="23">
        <v>1.35639125629645</v>
      </c>
      <c r="H22" s="25"/>
    </row>
    <row r="23" spans="2:8" x14ac:dyDescent="0.2">
      <c r="B23" s="21" t="s">
        <v>125</v>
      </c>
      <c r="C23" s="21" t="s">
        <v>126</v>
      </c>
      <c r="D23" s="21" t="s">
        <v>127</v>
      </c>
      <c r="E23" s="24">
        <v>24704</v>
      </c>
      <c r="F23" s="22">
        <v>39.773440000000001</v>
      </c>
      <c r="G23" s="23">
        <v>1.33184888769931</v>
      </c>
      <c r="H23" s="25"/>
    </row>
    <row r="24" spans="2:8" x14ac:dyDescent="0.2">
      <c r="B24" s="21" t="s">
        <v>120</v>
      </c>
      <c r="C24" s="21" t="s">
        <v>121</v>
      </c>
      <c r="D24" s="21" t="s">
        <v>64</v>
      </c>
      <c r="E24" s="24">
        <v>4216</v>
      </c>
      <c r="F24" s="22">
        <v>37.298952</v>
      </c>
      <c r="G24" s="23">
        <v>1.24898846399884</v>
      </c>
      <c r="H24" s="25"/>
    </row>
    <row r="25" spans="2:8" x14ac:dyDescent="0.2">
      <c r="B25" s="21" t="s">
        <v>280</v>
      </c>
      <c r="C25" s="21" t="s">
        <v>281</v>
      </c>
      <c r="D25" s="21" t="s">
        <v>53</v>
      </c>
      <c r="E25" s="24">
        <v>474</v>
      </c>
      <c r="F25" s="22">
        <v>36.910380000000004</v>
      </c>
      <c r="G25" s="23">
        <v>1.23597678620604</v>
      </c>
      <c r="H25" s="25"/>
    </row>
    <row r="26" spans="2:8" x14ac:dyDescent="0.2">
      <c r="B26" s="21" t="s">
        <v>60</v>
      </c>
      <c r="C26" s="21" t="s">
        <v>61</v>
      </c>
      <c r="D26" s="21" t="s">
        <v>44</v>
      </c>
      <c r="E26" s="24">
        <v>1788</v>
      </c>
      <c r="F26" s="22">
        <v>35.956679999999999</v>
      </c>
      <c r="G26" s="23">
        <v>1.2040412964873</v>
      </c>
      <c r="H26" s="25"/>
    </row>
    <row r="27" spans="2:8" x14ac:dyDescent="0.2">
      <c r="B27" s="21" t="s">
        <v>305</v>
      </c>
      <c r="C27" s="21" t="s">
        <v>306</v>
      </c>
      <c r="D27" s="21" t="s">
        <v>296</v>
      </c>
      <c r="E27" s="24">
        <v>20462</v>
      </c>
      <c r="F27" s="22">
        <v>32.023029999999999</v>
      </c>
      <c r="G27" s="23">
        <v>1.0723195400312799</v>
      </c>
      <c r="H27" s="25"/>
    </row>
    <row r="28" spans="2:8" x14ac:dyDescent="0.2">
      <c r="B28" s="21" t="s">
        <v>282</v>
      </c>
      <c r="C28" s="21" t="s">
        <v>283</v>
      </c>
      <c r="D28" s="21" t="s">
        <v>143</v>
      </c>
      <c r="E28" s="24">
        <v>590</v>
      </c>
      <c r="F28" s="22">
        <v>30.485299999999999</v>
      </c>
      <c r="G28" s="23">
        <v>1.0208272881646601</v>
      </c>
      <c r="H28" s="25"/>
    </row>
    <row r="29" spans="2:8" x14ac:dyDescent="0.2">
      <c r="B29" s="21" t="s">
        <v>249</v>
      </c>
      <c r="C29" s="21" t="s">
        <v>250</v>
      </c>
      <c r="D29" s="21" t="s">
        <v>29</v>
      </c>
      <c r="E29" s="24">
        <v>1006</v>
      </c>
      <c r="F29" s="22">
        <v>29.992884</v>
      </c>
      <c r="G29" s="23">
        <v>1.0043383019998899</v>
      </c>
      <c r="H29" s="25"/>
    </row>
    <row r="30" spans="2:8" x14ac:dyDescent="0.2">
      <c r="B30" s="21" t="s">
        <v>363</v>
      </c>
      <c r="C30" s="21" t="s">
        <v>364</v>
      </c>
      <c r="D30" s="21" t="s">
        <v>71</v>
      </c>
      <c r="E30" s="24">
        <v>15272</v>
      </c>
      <c r="F30" s="22">
        <v>28.405919999999998</v>
      </c>
      <c r="G30" s="23">
        <v>0.95119740600952596</v>
      </c>
      <c r="H30" s="25"/>
    </row>
    <row r="31" spans="2:8" x14ac:dyDescent="0.2">
      <c r="B31" s="21" t="s">
        <v>128</v>
      </c>
      <c r="C31" s="21" t="s">
        <v>129</v>
      </c>
      <c r="D31" s="21" t="s">
        <v>127</v>
      </c>
      <c r="E31" s="24">
        <v>16228</v>
      </c>
      <c r="F31" s="22">
        <v>27.198128000000001</v>
      </c>
      <c r="G31" s="23">
        <v>0.91075342048119101</v>
      </c>
      <c r="H31" s="25"/>
    </row>
    <row r="32" spans="2:8" x14ac:dyDescent="0.2">
      <c r="B32" s="21" t="s">
        <v>268</v>
      </c>
      <c r="C32" s="21" t="s">
        <v>269</v>
      </c>
      <c r="D32" s="21" t="s">
        <v>47</v>
      </c>
      <c r="E32" s="24">
        <v>2320</v>
      </c>
      <c r="F32" s="22">
        <v>27.074400000000001</v>
      </c>
      <c r="G32" s="23">
        <v>0.90661027874697697</v>
      </c>
      <c r="H32" s="25"/>
    </row>
    <row r="33" spans="2:8" x14ac:dyDescent="0.2">
      <c r="B33" s="21" t="s">
        <v>292</v>
      </c>
      <c r="C33" s="21" t="s">
        <v>293</v>
      </c>
      <c r="D33" s="21" t="s">
        <v>152</v>
      </c>
      <c r="E33" s="24">
        <v>3272</v>
      </c>
      <c r="F33" s="22">
        <v>26.175999999999998</v>
      </c>
      <c r="G33" s="23">
        <v>0.876526558537986</v>
      </c>
      <c r="H33" s="25"/>
    </row>
    <row r="34" spans="2:8" x14ac:dyDescent="0.2">
      <c r="B34" s="21" t="s">
        <v>289</v>
      </c>
      <c r="C34" s="21" t="s">
        <v>290</v>
      </c>
      <c r="D34" s="21" t="s">
        <v>291</v>
      </c>
      <c r="E34" s="24">
        <v>6708</v>
      </c>
      <c r="F34" s="22">
        <v>26.000208000000001</v>
      </c>
      <c r="G34" s="23">
        <v>0.87064000762193705</v>
      </c>
      <c r="H34" s="25"/>
    </row>
    <row r="35" spans="2:8" x14ac:dyDescent="0.2">
      <c r="B35" s="21" t="s">
        <v>284</v>
      </c>
      <c r="C35" s="21" t="s">
        <v>285</v>
      </c>
      <c r="D35" s="21" t="s">
        <v>286</v>
      </c>
      <c r="E35" s="24">
        <v>619</v>
      </c>
      <c r="F35" s="22">
        <v>25.296672999999998</v>
      </c>
      <c r="G35" s="23">
        <v>0.84708151463748504</v>
      </c>
      <c r="H35" s="25"/>
    </row>
    <row r="36" spans="2:8" x14ac:dyDescent="0.2">
      <c r="B36" s="21" t="s">
        <v>221</v>
      </c>
      <c r="C36" s="21" t="s">
        <v>222</v>
      </c>
      <c r="D36" s="21" t="s">
        <v>95</v>
      </c>
      <c r="E36" s="24">
        <v>2314</v>
      </c>
      <c r="F36" s="22">
        <v>21.730774</v>
      </c>
      <c r="G36" s="23">
        <v>0.72767422633659695</v>
      </c>
      <c r="H36" s="25"/>
    </row>
    <row r="37" spans="2:8" x14ac:dyDescent="0.2">
      <c r="B37" s="21" t="s">
        <v>67</v>
      </c>
      <c r="C37" s="21" t="s">
        <v>68</v>
      </c>
      <c r="D37" s="21" t="s">
        <v>41</v>
      </c>
      <c r="E37" s="24">
        <v>1392</v>
      </c>
      <c r="F37" s="22">
        <v>19.879152000000001</v>
      </c>
      <c r="G37" s="23">
        <v>0.665671022662497</v>
      </c>
      <c r="H37" s="25"/>
    </row>
    <row r="38" spans="2:8" x14ac:dyDescent="0.2">
      <c r="B38" s="21" t="s">
        <v>84</v>
      </c>
      <c r="C38" s="21" t="s">
        <v>85</v>
      </c>
      <c r="D38" s="21" t="s">
        <v>41</v>
      </c>
      <c r="E38" s="24">
        <v>1066</v>
      </c>
      <c r="F38" s="22">
        <v>19.089928</v>
      </c>
      <c r="G38" s="23">
        <v>0.63924315757097905</v>
      </c>
      <c r="H38" s="25"/>
    </row>
    <row r="39" spans="2:8" x14ac:dyDescent="0.2">
      <c r="B39" s="21" t="s">
        <v>299</v>
      </c>
      <c r="C39" s="21" t="s">
        <v>300</v>
      </c>
      <c r="D39" s="21" t="s">
        <v>92</v>
      </c>
      <c r="E39" s="24">
        <v>4234</v>
      </c>
      <c r="F39" s="22">
        <v>16.781459000000002</v>
      </c>
      <c r="G39" s="23">
        <v>0.56194202722021402</v>
      </c>
      <c r="H39" s="25"/>
    </row>
    <row r="40" spans="2:8" x14ac:dyDescent="0.2">
      <c r="B40" s="21" t="s">
        <v>254</v>
      </c>
      <c r="C40" s="21" t="s">
        <v>255</v>
      </c>
      <c r="D40" s="21" t="s">
        <v>136</v>
      </c>
      <c r="E40" s="24">
        <v>715</v>
      </c>
      <c r="F40" s="22">
        <v>16.588000000000001</v>
      </c>
      <c r="G40" s="23">
        <v>0.55546388115174705</v>
      </c>
      <c r="H40" s="25"/>
    </row>
    <row r="41" spans="2:8" x14ac:dyDescent="0.2">
      <c r="B41" s="21" t="s">
        <v>287</v>
      </c>
      <c r="C41" s="21" t="s">
        <v>288</v>
      </c>
      <c r="D41" s="21" t="s">
        <v>95</v>
      </c>
      <c r="E41" s="24">
        <v>4364</v>
      </c>
      <c r="F41" s="22">
        <v>13.685504</v>
      </c>
      <c r="G41" s="23">
        <v>0.45827123024823702</v>
      </c>
      <c r="H41" s="25"/>
    </row>
    <row r="42" spans="2:8" x14ac:dyDescent="0.2">
      <c r="B42" s="21" t="s">
        <v>315</v>
      </c>
      <c r="C42" s="21" t="s">
        <v>316</v>
      </c>
      <c r="D42" s="21" t="s">
        <v>291</v>
      </c>
      <c r="E42" s="24">
        <v>40</v>
      </c>
      <c r="F42" s="22">
        <v>10.89</v>
      </c>
      <c r="G42" s="23">
        <v>0.364661301286624</v>
      </c>
      <c r="H42" s="25"/>
    </row>
    <row r="43" spans="2:8" x14ac:dyDescent="0.2">
      <c r="B43" s="21" t="s">
        <v>96</v>
      </c>
      <c r="C43" s="21" t="s">
        <v>97</v>
      </c>
      <c r="D43" s="21" t="s">
        <v>71</v>
      </c>
      <c r="E43" s="24">
        <v>3087</v>
      </c>
      <c r="F43" s="22">
        <v>10.486539</v>
      </c>
      <c r="G43" s="23">
        <v>0.35115105213341902</v>
      </c>
      <c r="H43" s="25"/>
    </row>
    <row r="44" spans="2:8" x14ac:dyDescent="0.2">
      <c r="B44" s="21" t="s">
        <v>62</v>
      </c>
      <c r="C44" s="21" t="s">
        <v>63</v>
      </c>
      <c r="D44" s="21" t="s">
        <v>64</v>
      </c>
      <c r="E44" s="24">
        <v>1650</v>
      </c>
      <c r="F44" s="22">
        <v>8.3457000000000008</v>
      </c>
      <c r="G44" s="23">
        <v>0.27946316089511303</v>
      </c>
      <c r="H44" s="25"/>
    </row>
    <row r="45" spans="2:8" x14ac:dyDescent="0.2">
      <c r="B45" s="21" t="s">
        <v>365</v>
      </c>
      <c r="C45" s="21" t="s">
        <v>366</v>
      </c>
      <c r="D45" s="21" t="s">
        <v>367</v>
      </c>
      <c r="E45" s="24">
        <v>3278</v>
      </c>
      <c r="F45" s="22">
        <v>7.798362</v>
      </c>
      <c r="G45" s="23">
        <v>0.26113506288559801</v>
      </c>
      <c r="H45" s="25"/>
    </row>
    <row r="46" spans="2:8" x14ac:dyDescent="0.2">
      <c r="B46" s="21" t="s">
        <v>301</v>
      </c>
      <c r="C46" s="21" t="s">
        <v>302</v>
      </c>
      <c r="D46" s="21" t="s">
        <v>44</v>
      </c>
      <c r="E46" s="24">
        <v>385</v>
      </c>
      <c r="F46" s="22">
        <v>7.4220300000000003</v>
      </c>
      <c r="G46" s="23">
        <v>0.248533252340529</v>
      </c>
      <c r="H46" s="25"/>
    </row>
    <row r="47" spans="2:8" x14ac:dyDescent="0.2">
      <c r="B47" s="21" t="s">
        <v>321</v>
      </c>
      <c r="C47" s="21" t="s">
        <v>322</v>
      </c>
      <c r="D47" s="21" t="s">
        <v>41</v>
      </c>
      <c r="E47" s="24">
        <v>45</v>
      </c>
      <c r="F47" s="22">
        <v>4.4977499999999999</v>
      </c>
      <c r="G47" s="23">
        <v>0.15061114489090099</v>
      </c>
      <c r="H47" s="25"/>
    </row>
    <row r="48" spans="2:8" x14ac:dyDescent="0.2">
      <c r="B48" s="21" t="s">
        <v>345</v>
      </c>
      <c r="C48" s="21" t="s">
        <v>346</v>
      </c>
      <c r="D48" s="21" t="s">
        <v>95</v>
      </c>
      <c r="E48" s="24">
        <v>1207</v>
      </c>
      <c r="F48" s="22">
        <v>3.1587190000000001</v>
      </c>
      <c r="G48" s="23">
        <v>0.10577250513671101</v>
      </c>
      <c r="H48" s="25"/>
    </row>
    <row r="49" spans="2:9" x14ac:dyDescent="0.2">
      <c r="B49" s="21" t="s">
        <v>78</v>
      </c>
      <c r="C49" s="21" t="s">
        <v>79</v>
      </c>
      <c r="D49" s="21" t="s">
        <v>41</v>
      </c>
      <c r="E49" s="24">
        <v>106</v>
      </c>
      <c r="F49" s="22">
        <v>2.6527560000000001</v>
      </c>
      <c r="G49" s="23">
        <v>8.88298856708815E-2</v>
      </c>
      <c r="H49" s="25"/>
    </row>
    <row r="50" spans="2:9" x14ac:dyDescent="0.2">
      <c r="B50" s="21" t="s">
        <v>65</v>
      </c>
      <c r="C50" s="21" t="s">
        <v>66</v>
      </c>
      <c r="D50" s="21" t="s">
        <v>35</v>
      </c>
      <c r="E50" s="24">
        <v>972</v>
      </c>
      <c r="F50" s="22">
        <v>1.265058</v>
      </c>
      <c r="G50" s="23">
        <v>4.2361588290454902E-2</v>
      </c>
      <c r="H50" s="25"/>
    </row>
    <row r="51" spans="2:9" x14ac:dyDescent="0.2">
      <c r="B51" s="21" t="s">
        <v>75</v>
      </c>
      <c r="C51" s="21" t="s">
        <v>76</v>
      </c>
      <c r="D51" s="21" t="s">
        <v>77</v>
      </c>
      <c r="E51" s="24">
        <v>67</v>
      </c>
      <c r="F51" s="22">
        <v>1.2395</v>
      </c>
      <c r="G51" s="23">
        <v>4.1505756009620802E-2</v>
      </c>
      <c r="H51" s="25"/>
    </row>
    <row r="52" spans="2:9" x14ac:dyDescent="0.2">
      <c r="B52" s="21" t="s">
        <v>327</v>
      </c>
      <c r="C52" s="21" t="s">
        <v>328</v>
      </c>
      <c r="D52" s="21" t="s">
        <v>53</v>
      </c>
      <c r="E52" s="24">
        <v>18</v>
      </c>
      <c r="F52" s="22">
        <v>0.67859999999999998</v>
      </c>
      <c r="G52" s="23">
        <v>2.2723522410753299E-2</v>
      </c>
      <c r="H52" s="25"/>
    </row>
    <row r="53" spans="2:9" x14ac:dyDescent="0.2">
      <c r="B53" s="20" t="s">
        <v>156</v>
      </c>
      <c r="C53" s="20"/>
      <c r="D53" s="20"/>
      <c r="E53" s="20"/>
      <c r="F53" s="26">
        <f>SUM(F7:F52)</f>
        <v>1992.6525803000004</v>
      </c>
      <c r="G53" s="27">
        <f>SUM(G7:G52)</f>
        <v>66.725737644109032</v>
      </c>
      <c r="H53" s="20"/>
      <c r="I53" s="14"/>
    </row>
    <row r="54" spans="2:9" x14ac:dyDescent="0.2">
      <c r="B54" s="20" t="s">
        <v>157</v>
      </c>
      <c r="C54" s="20"/>
      <c r="D54" s="20"/>
      <c r="E54" s="20"/>
      <c r="F54" s="28" t="s">
        <v>158</v>
      </c>
      <c r="G54" s="29" t="s">
        <v>158</v>
      </c>
      <c r="H54" s="20"/>
      <c r="I54" s="14"/>
    </row>
    <row r="55" spans="2:9" x14ac:dyDescent="0.2">
      <c r="B55" s="20" t="s">
        <v>156</v>
      </c>
      <c r="C55" s="20"/>
      <c r="D55" s="20"/>
      <c r="E55" s="20"/>
      <c r="F55" s="30" t="s">
        <v>158</v>
      </c>
      <c r="G55" s="31" t="s">
        <v>158</v>
      </c>
      <c r="H55" s="20"/>
      <c r="I55" s="14"/>
    </row>
    <row r="56" spans="2:9" x14ac:dyDescent="0.2">
      <c r="B56" s="32" t="s">
        <v>160</v>
      </c>
      <c r="C56" s="32"/>
      <c r="D56" s="32"/>
      <c r="E56" s="32"/>
      <c r="F56" s="33">
        <f>F53</f>
        <v>1992.6525803000004</v>
      </c>
      <c r="G56" s="34">
        <f>G53</f>
        <v>66.725737644109032</v>
      </c>
      <c r="H56" s="20"/>
      <c r="I56" s="14"/>
    </row>
    <row r="57" spans="2:9" x14ac:dyDescent="0.2">
      <c r="B57" s="20" t="s">
        <v>28</v>
      </c>
      <c r="C57" s="21"/>
      <c r="D57" s="21"/>
      <c r="E57" s="21"/>
      <c r="F57" s="22"/>
      <c r="G57" s="23"/>
      <c r="H57" s="21"/>
    </row>
    <row r="58" spans="2:9" x14ac:dyDescent="0.2">
      <c r="B58" s="21" t="s">
        <v>164</v>
      </c>
      <c r="C58" s="21" t="s">
        <v>165</v>
      </c>
      <c r="D58" s="21" t="s">
        <v>161</v>
      </c>
      <c r="E58" s="24">
        <v>128</v>
      </c>
      <c r="F58" s="22">
        <v>126.804992</v>
      </c>
      <c r="G58" s="23">
        <v>4.2461775383250604</v>
      </c>
      <c r="H58" s="25">
        <v>8.5650000000000004E-2</v>
      </c>
    </row>
    <row r="59" spans="2:9" x14ac:dyDescent="0.2">
      <c r="B59" s="20" t="s">
        <v>156</v>
      </c>
      <c r="C59" s="20"/>
      <c r="D59" s="20"/>
      <c r="E59" s="20"/>
      <c r="F59" s="35">
        <f>SUM(F57:F58)</f>
        <v>126.804992</v>
      </c>
      <c r="G59" s="36">
        <f>SUM(G57:G58)</f>
        <v>4.2461775383250604</v>
      </c>
      <c r="H59" s="20"/>
      <c r="I59" s="14"/>
    </row>
    <row r="60" spans="2:9" x14ac:dyDescent="0.2">
      <c r="B60" s="32" t="s">
        <v>166</v>
      </c>
      <c r="C60" s="37"/>
      <c r="D60" s="37"/>
      <c r="E60" s="37"/>
      <c r="F60" s="38"/>
      <c r="G60" s="39"/>
      <c r="H60" s="21"/>
    </row>
    <row r="61" spans="2:9" x14ac:dyDescent="0.2">
      <c r="B61" s="20" t="s">
        <v>156</v>
      </c>
      <c r="C61" s="20"/>
      <c r="D61" s="20"/>
      <c r="E61" s="20"/>
      <c r="F61" s="30" t="s">
        <v>167</v>
      </c>
      <c r="G61" s="31" t="s">
        <v>167</v>
      </c>
      <c r="H61" s="20"/>
      <c r="I61" s="14"/>
    </row>
    <row r="62" spans="2:9" x14ac:dyDescent="0.2">
      <c r="B62" s="32" t="s">
        <v>159</v>
      </c>
      <c r="C62" s="32"/>
      <c r="D62" s="32"/>
      <c r="E62" s="32"/>
      <c r="F62" s="40">
        <f>F59</f>
        <v>126.804992</v>
      </c>
      <c r="G62" s="41">
        <f>G59</f>
        <v>4.2461775383250604</v>
      </c>
      <c r="H62" s="20"/>
      <c r="I62" s="14"/>
    </row>
    <row r="63" spans="2:9" x14ac:dyDescent="0.2">
      <c r="B63" s="20" t="s">
        <v>168</v>
      </c>
      <c r="C63" s="21"/>
      <c r="D63" s="21"/>
      <c r="E63" s="21"/>
      <c r="F63" s="22"/>
      <c r="G63" s="23"/>
      <c r="H63" s="21"/>
    </row>
    <row r="64" spans="2:9" x14ac:dyDescent="0.2">
      <c r="B64" s="20" t="s">
        <v>169</v>
      </c>
      <c r="C64" s="21"/>
      <c r="D64" s="21"/>
      <c r="E64" s="21"/>
      <c r="F64" s="22"/>
      <c r="G64" s="23"/>
      <c r="H64" s="21"/>
    </row>
    <row r="65" spans="2:9" x14ac:dyDescent="0.2">
      <c r="B65" s="21" t="s">
        <v>368</v>
      </c>
      <c r="C65" s="21" t="s">
        <v>369</v>
      </c>
      <c r="D65" s="21" t="s">
        <v>170</v>
      </c>
      <c r="E65" s="24">
        <v>40</v>
      </c>
      <c r="F65" s="22">
        <v>198.67179999999999</v>
      </c>
      <c r="G65" s="23">
        <v>6.65270129632286</v>
      </c>
      <c r="H65" s="25">
        <v>7.6255000000000003E-2</v>
      </c>
    </row>
    <row r="66" spans="2:9" x14ac:dyDescent="0.2">
      <c r="B66" s="20" t="s">
        <v>156</v>
      </c>
      <c r="C66" s="20"/>
      <c r="D66" s="20"/>
      <c r="E66" s="20"/>
      <c r="F66" s="26">
        <f>SUM(F64:F65)</f>
        <v>198.67179999999999</v>
      </c>
      <c r="G66" s="27">
        <f>SUM(G64:G65)</f>
        <v>6.65270129632286</v>
      </c>
      <c r="H66" s="20"/>
      <c r="I66" s="14"/>
    </row>
    <row r="67" spans="2:9" x14ac:dyDescent="0.2">
      <c r="B67" s="20" t="s">
        <v>171</v>
      </c>
      <c r="C67" s="21"/>
      <c r="D67" s="21"/>
      <c r="E67" s="21"/>
      <c r="F67" s="22"/>
      <c r="G67" s="23"/>
      <c r="H67" s="21"/>
    </row>
    <row r="68" spans="2:9" x14ac:dyDescent="0.2">
      <c r="B68" s="21" t="s">
        <v>370</v>
      </c>
      <c r="C68" s="21" t="s">
        <v>371</v>
      </c>
      <c r="D68" s="21" t="s">
        <v>172</v>
      </c>
      <c r="E68" s="24">
        <v>48100</v>
      </c>
      <c r="F68" s="22">
        <v>47.589851400000001</v>
      </c>
      <c r="G68" s="23">
        <v>1.59358835074023</v>
      </c>
      <c r="H68" s="25">
        <v>5.8397999999999999E-2</v>
      </c>
    </row>
    <row r="69" spans="2:9" x14ac:dyDescent="0.2">
      <c r="B69" s="20" t="s">
        <v>156</v>
      </c>
      <c r="C69" s="20"/>
      <c r="D69" s="20"/>
      <c r="E69" s="20"/>
      <c r="F69" s="35">
        <f>SUM(F67:F68)</f>
        <v>47.589851400000001</v>
      </c>
      <c r="G69" s="36">
        <f>SUM(G67:G68)</f>
        <v>1.59358835074023</v>
      </c>
      <c r="H69" s="20"/>
      <c r="I69" s="14"/>
    </row>
    <row r="70" spans="2:9" x14ac:dyDescent="0.2">
      <c r="B70" s="32" t="s">
        <v>159</v>
      </c>
      <c r="C70" s="32"/>
      <c r="D70" s="32"/>
      <c r="E70" s="32"/>
      <c r="F70" s="33">
        <f>+F66+F69</f>
        <v>246.26165140000001</v>
      </c>
      <c r="G70" s="34">
        <f>+G66+G69</f>
        <v>8.2462896470630902</v>
      </c>
      <c r="H70" s="20"/>
      <c r="I70" s="14"/>
    </row>
    <row r="71" spans="2:9" x14ac:dyDescent="0.2">
      <c r="B71" s="20" t="s">
        <v>359</v>
      </c>
      <c r="C71" s="21"/>
      <c r="D71" s="21"/>
      <c r="E71" s="21"/>
      <c r="F71" s="22"/>
      <c r="G71" s="23"/>
      <c r="H71" s="21"/>
    </row>
    <row r="72" spans="2:9" x14ac:dyDescent="0.2">
      <c r="B72" s="21" t="s">
        <v>360</v>
      </c>
      <c r="C72" s="21" t="s">
        <v>362</v>
      </c>
      <c r="D72" s="21"/>
      <c r="E72" s="24">
        <v>9569.9580000000005</v>
      </c>
      <c r="F72" s="22">
        <v>100.01607129999999</v>
      </c>
      <c r="G72" s="23">
        <v>3.3491267869452499</v>
      </c>
      <c r="H72" s="21"/>
    </row>
    <row r="73" spans="2:9" x14ac:dyDescent="0.2">
      <c r="B73" s="20" t="s">
        <v>156</v>
      </c>
      <c r="C73" s="20"/>
      <c r="D73" s="20"/>
      <c r="E73" s="20"/>
      <c r="F73" s="26">
        <f>SUM(F72:F72)</f>
        <v>100.01607129999999</v>
      </c>
      <c r="G73" s="27">
        <f>SUM(G72:G72)</f>
        <v>3.3491267869452499</v>
      </c>
      <c r="H73" s="20"/>
      <c r="I73" s="14"/>
    </row>
    <row r="74" spans="2:9" x14ac:dyDescent="0.2">
      <c r="B74" s="20"/>
      <c r="C74" s="21"/>
      <c r="D74" s="21"/>
      <c r="E74" s="21"/>
      <c r="F74" s="22"/>
      <c r="G74" s="23"/>
      <c r="H74" s="21"/>
    </row>
    <row r="75" spans="2:9" x14ac:dyDescent="0.2">
      <c r="B75" s="20" t="s">
        <v>179</v>
      </c>
      <c r="C75" s="20"/>
      <c r="D75" s="20"/>
      <c r="E75" s="20"/>
      <c r="F75" s="26">
        <v>449.14823819999998</v>
      </c>
      <c r="G75" s="27">
        <v>15.040126814748101</v>
      </c>
      <c r="H75" s="25">
        <v>5.74E-2</v>
      </c>
      <c r="I75" s="15"/>
    </row>
    <row r="76" spans="2:9" x14ac:dyDescent="0.2">
      <c r="B76" s="21"/>
      <c r="C76" s="21"/>
      <c r="D76" s="21"/>
      <c r="E76" s="21"/>
      <c r="F76" s="22"/>
      <c r="G76" s="23"/>
      <c r="H76" s="21"/>
    </row>
    <row r="77" spans="2:9" x14ac:dyDescent="0.2">
      <c r="B77" s="20" t="s">
        <v>181</v>
      </c>
      <c r="C77" s="21"/>
      <c r="D77" s="21"/>
      <c r="E77" s="21"/>
      <c r="F77" s="130">
        <v>65</v>
      </c>
      <c r="G77" s="130">
        <f>F77/F79*100</f>
        <v>2.1765826063939913</v>
      </c>
      <c r="H77" s="21"/>
    </row>
    <row r="78" spans="2:9" x14ac:dyDescent="0.2">
      <c r="B78" s="46" t="s">
        <v>182</v>
      </c>
      <c r="C78" s="46"/>
      <c r="D78" s="46"/>
      <c r="E78" s="46"/>
      <c r="F78" s="26">
        <f>F79-(F53+F59+F66+F69+F73+F75+F77)</f>
        <v>6.449253299999782</v>
      </c>
      <c r="G78" s="27">
        <f>G79-(G53+G59+G66+G69+G73+G75+G77)</f>
        <v>0.21595896241547052</v>
      </c>
      <c r="H78" s="20"/>
      <c r="I78" s="14"/>
    </row>
    <row r="79" spans="2:9" x14ac:dyDescent="0.2">
      <c r="B79" s="42" t="s">
        <v>180</v>
      </c>
      <c r="C79" s="42"/>
      <c r="D79" s="42"/>
      <c r="E79" s="42"/>
      <c r="F79" s="43">
        <v>2986.3327865000001</v>
      </c>
      <c r="G79" s="44">
        <v>100</v>
      </c>
      <c r="H79" s="45"/>
      <c r="I79" s="14"/>
    </row>
    <row r="81" spans="2:9" x14ac:dyDescent="0.2">
      <c r="B81" s="14" t="s">
        <v>183</v>
      </c>
    </row>
    <row r="83" spans="2:9" x14ac:dyDescent="0.2">
      <c r="B83" s="47" t="s">
        <v>7</v>
      </c>
      <c r="C83" s="47" t="s">
        <v>184</v>
      </c>
      <c r="D83" s="47" t="s">
        <v>185</v>
      </c>
      <c r="E83" s="47" t="s">
        <v>0</v>
      </c>
      <c r="F83" s="48" t="s">
        <v>186</v>
      </c>
      <c r="G83" s="49" t="s">
        <v>187</v>
      </c>
    </row>
    <row r="84" spans="2:9" x14ac:dyDescent="0.2">
      <c r="B84" s="50" t="s">
        <v>372</v>
      </c>
      <c r="C84" s="50" t="s">
        <v>189</v>
      </c>
      <c r="D84" s="50" t="s">
        <v>71</v>
      </c>
      <c r="E84" s="51">
        <v>-23400</v>
      </c>
      <c r="F84" s="52">
        <v>-162.08009999999999</v>
      </c>
      <c r="G84" s="53">
        <v>-5.4273957923476699</v>
      </c>
    </row>
    <row r="85" spans="2:9" x14ac:dyDescent="0.2">
      <c r="B85" s="47"/>
      <c r="C85" s="47"/>
      <c r="D85" s="47"/>
      <c r="E85" s="47"/>
      <c r="F85" s="48">
        <f>SUM(F84:F84)</f>
        <v>-162.08009999999999</v>
      </c>
      <c r="G85" s="49">
        <f>SUM(G84:G84)</f>
        <v>-5.4273957923476699</v>
      </c>
    </row>
    <row r="87" spans="2:9" x14ac:dyDescent="0.2">
      <c r="B87" s="14" t="s">
        <v>206</v>
      </c>
    </row>
    <row r="89" spans="2:9" x14ac:dyDescent="0.2">
      <c r="B89" s="14" t="s">
        <v>207</v>
      </c>
    </row>
    <row r="90" spans="2:9" x14ac:dyDescent="0.2">
      <c r="B90" s="14"/>
    </row>
    <row r="91" spans="2:9" ht="34.5" customHeight="1" x14ac:dyDescent="0.2">
      <c r="B91" s="165" t="s">
        <v>444</v>
      </c>
      <c r="C91" s="165"/>
      <c r="D91" s="165"/>
      <c r="E91" s="165"/>
      <c r="F91" s="165"/>
      <c r="G91" s="165"/>
      <c r="H91" s="165"/>
      <c r="I91" s="165"/>
    </row>
    <row r="92" spans="2:9" x14ac:dyDescent="0.2">
      <c r="F92" s="6"/>
      <c r="G92" s="6"/>
    </row>
    <row r="93" spans="2:9" ht="10.199999999999999" customHeight="1" x14ac:dyDescent="0.2">
      <c r="B93" s="166" t="s">
        <v>1690</v>
      </c>
      <c r="C93" s="166"/>
      <c r="D93" s="166"/>
      <c r="E93" s="166"/>
      <c r="F93" s="166"/>
      <c r="G93" s="166"/>
      <c r="H93" s="166"/>
      <c r="I93" s="166"/>
    </row>
    <row r="94" spans="2:9" x14ac:dyDescent="0.2">
      <c r="B94" s="67"/>
      <c r="C94" s="67"/>
      <c r="D94" s="67"/>
      <c r="E94" s="67"/>
      <c r="F94" s="67"/>
      <c r="G94" s="67"/>
      <c r="H94" s="67"/>
      <c r="I94" s="67"/>
    </row>
    <row r="95" spans="2:9" x14ac:dyDescent="0.2">
      <c r="B95" s="14"/>
    </row>
    <row r="96" spans="2:9" x14ac:dyDescent="0.2">
      <c r="B96" s="14" t="s">
        <v>207</v>
      </c>
    </row>
    <row r="97" spans="2:6" x14ac:dyDescent="0.2">
      <c r="B97" s="14"/>
    </row>
    <row r="98" spans="2:6" x14ac:dyDescent="0.2">
      <c r="B98" s="6" t="s">
        <v>1578</v>
      </c>
    </row>
    <row r="99" spans="2:6" x14ac:dyDescent="0.2">
      <c r="B99" s="6" t="s">
        <v>1579</v>
      </c>
    </row>
    <row r="100" spans="2:6" x14ac:dyDescent="0.2">
      <c r="B100" s="14"/>
    </row>
    <row r="101" spans="2:6" x14ac:dyDescent="0.2">
      <c r="B101" s="14"/>
    </row>
    <row r="102" spans="2:6" x14ac:dyDescent="0.2">
      <c r="B102" s="180" t="s">
        <v>1691</v>
      </c>
      <c r="C102" s="70" t="s">
        <v>1587</v>
      </c>
      <c r="D102" s="106" t="s">
        <v>1597</v>
      </c>
    </row>
    <row r="103" spans="2:6" x14ac:dyDescent="0.2">
      <c r="B103" s="181" t="s">
        <v>1692</v>
      </c>
      <c r="C103" s="65" t="s">
        <v>1595</v>
      </c>
      <c r="D103" s="65">
        <v>10.1076</v>
      </c>
    </row>
    <row r="104" spans="2:6" x14ac:dyDescent="0.2">
      <c r="B104" s="181" t="s">
        <v>1693</v>
      </c>
      <c r="C104" s="65" t="s">
        <v>1595</v>
      </c>
      <c r="D104" s="153">
        <v>10.095000000000001</v>
      </c>
    </row>
    <row r="107" spans="2:6" x14ac:dyDescent="0.2">
      <c r="B107" s="6" t="s">
        <v>1651</v>
      </c>
    </row>
    <row r="109" spans="2:6" x14ac:dyDescent="0.2">
      <c r="B109" s="78" t="s">
        <v>1679</v>
      </c>
    </row>
    <row r="110" spans="2:6" x14ac:dyDescent="0.2">
      <c r="B110" s="79"/>
    </row>
    <row r="111" spans="2:6" x14ac:dyDescent="0.2">
      <c r="B111" s="78" t="s">
        <v>1636</v>
      </c>
    </row>
    <row r="112" spans="2:6" ht="20.399999999999999" x14ac:dyDescent="0.2">
      <c r="B112" s="80" t="s">
        <v>1611</v>
      </c>
      <c r="C112" s="81" t="s">
        <v>1612</v>
      </c>
      <c r="D112" s="81" t="s">
        <v>1613</v>
      </c>
      <c r="E112" s="81" t="s">
        <v>1614</v>
      </c>
      <c r="F112" s="81" t="s">
        <v>1615</v>
      </c>
    </row>
    <row r="113" spans="2:6" x14ac:dyDescent="0.2">
      <c r="B113" s="85" t="s">
        <v>372</v>
      </c>
      <c r="C113" s="86">
        <v>-36</v>
      </c>
      <c r="D113" s="87">
        <v>696.18809999999996</v>
      </c>
      <c r="E113" s="88">
        <v>692.65</v>
      </c>
      <c r="F113" s="89">
        <v>28.728823500000001</v>
      </c>
    </row>
    <row r="114" spans="2:6" x14ac:dyDescent="0.2">
      <c r="B114" s="79" t="s">
        <v>1694</v>
      </c>
    </row>
    <row r="115" spans="2:6" x14ac:dyDescent="0.2">
      <c r="B115" s="79" t="s">
        <v>1637</v>
      </c>
    </row>
    <row r="116" spans="2:6" x14ac:dyDescent="0.2">
      <c r="B116" s="79"/>
    </row>
    <row r="117" spans="2:6" ht="10.199999999999999" customHeight="1" x14ac:dyDescent="0.2">
      <c r="B117" s="159" t="s">
        <v>1617</v>
      </c>
      <c r="C117" s="159" t="s">
        <v>1618</v>
      </c>
      <c r="D117" s="159" t="s">
        <v>1619</v>
      </c>
      <c r="E117" s="159" t="s">
        <v>1620</v>
      </c>
      <c r="F117" s="159" t="s">
        <v>1621</v>
      </c>
    </row>
    <row r="118" spans="2:6" x14ac:dyDescent="0.2">
      <c r="B118" s="160"/>
      <c r="C118" s="160"/>
      <c r="D118" s="160"/>
      <c r="E118" s="160"/>
      <c r="F118" s="160"/>
    </row>
    <row r="119" spans="2:6" x14ac:dyDescent="0.2">
      <c r="B119" s="85">
        <v>6</v>
      </c>
      <c r="C119" s="86">
        <v>6</v>
      </c>
      <c r="D119" s="87">
        <v>26.913900000000002</v>
      </c>
      <c r="E119" s="88">
        <v>27.151335900000021</v>
      </c>
      <c r="F119" s="89">
        <v>0.23743590000001902</v>
      </c>
    </row>
    <row r="120" spans="2:6" x14ac:dyDescent="0.2">
      <c r="B120" s="79"/>
    </row>
    <row r="121" spans="2:6" x14ac:dyDescent="0.2">
      <c r="B121" s="82" t="s">
        <v>1638</v>
      </c>
      <c r="C121" s="83"/>
      <c r="D121" s="83"/>
      <c r="E121" s="83"/>
      <c r="F121" s="83"/>
    </row>
    <row r="122" spans="2:6" x14ac:dyDescent="0.2">
      <c r="B122" s="84"/>
      <c r="C122" s="83"/>
      <c r="D122" s="83"/>
      <c r="E122" s="83"/>
      <c r="F122" s="83"/>
    </row>
    <row r="123" spans="2:6" ht="20.399999999999999" x14ac:dyDescent="0.2">
      <c r="B123" s="80" t="s">
        <v>1611</v>
      </c>
      <c r="C123" s="81" t="s">
        <v>1612</v>
      </c>
      <c r="D123" s="81" t="s">
        <v>1613</v>
      </c>
      <c r="E123" s="81" t="s">
        <v>1614</v>
      </c>
      <c r="F123" s="81" t="s">
        <v>1615</v>
      </c>
    </row>
    <row r="124" spans="2:6" x14ac:dyDescent="0.2">
      <c r="B124" s="167" t="s">
        <v>167</v>
      </c>
      <c r="C124" s="168"/>
      <c r="D124" s="168"/>
      <c r="E124" s="168"/>
      <c r="F124" s="169"/>
    </row>
    <row r="125" spans="2:6" x14ac:dyDescent="0.2">
      <c r="B125" s="84"/>
      <c r="C125" s="83"/>
      <c r="D125" s="83"/>
      <c r="E125" s="83"/>
      <c r="F125" s="83"/>
    </row>
    <row r="126" spans="2:6" x14ac:dyDescent="0.2">
      <c r="B126" s="84" t="s">
        <v>1695</v>
      </c>
      <c r="C126" s="83"/>
      <c r="D126" s="83"/>
      <c r="E126" s="83"/>
      <c r="F126" s="83"/>
    </row>
    <row r="127" spans="2:6" x14ac:dyDescent="0.2">
      <c r="B127" s="83" t="s">
        <v>1639</v>
      </c>
      <c r="C127" s="90"/>
      <c r="D127" s="91"/>
      <c r="E127" s="92"/>
      <c r="F127" s="93"/>
    </row>
    <row r="128" spans="2:6" x14ac:dyDescent="0.2">
      <c r="B128" s="83" t="s">
        <v>1622</v>
      </c>
      <c r="C128" s="90"/>
      <c r="D128" s="91"/>
      <c r="E128" s="92"/>
      <c r="F128" s="93"/>
    </row>
    <row r="129" spans="2:6" ht="10.199999999999999" customHeight="1" x14ac:dyDescent="0.2">
      <c r="B129" s="161" t="s">
        <v>1617</v>
      </c>
      <c r="C129" s="161" t="s">
        <v>1618</v>
      </c>
      <c r="D129" s="161" t="s">
        <v>1619</v>
      </c>
      <c r="E129" s="161" t="s">
        <v>1620</v>
      </c>
      <c r="F129" s="161" t="s">
        <v>1621</v>
      </c>
    </row>
    <row r="130" spans="2:6" x14ac:dyDescent="0.2">
      <c r="B130" s="162"/>
      <c r="C130" s="162"/>
      <c r="D130" s="162"/>
      <c r="E130" s="162"/>
      <c r="F130" s="162"/>
    </row>
    <row r="131" spans="2:6" x14ac:dyDescent="0.2">
      <c r="B131" s="167" t="s">
        <v>167</v>
      </c>
      <c r="C131" s="168"/>
      <c r="D131" s="168"/>
      <c r="E131" s="168"/>
      <c r="F131" s="169"/>
    </row>
    <row r="132" spans="2:6" x14ac:dyDescent="0.2">
      <c r="B132" s="94"/>
      <c r="C132" s="95"/>
      <c r="D132" s="95"/>
      <c r="E132" s="95"/>
      <c r="F132" s="12"/>
    </row>
    <row r="133" spans="2:6" x14ac:dyDescent="0.2">
      <c r="B133" s="96" t="s">
        <v>1640</v>
      </c>
      <c r="C133" s="97"/>
      <c r="D133" s="97"/>
      <c r="E133" s="98"/>
      <c r="F133" s="12"/>
    </row>
    <row r="134" spans="2:6" x14ac:dyDescent="0.2">
      <c r="B134" s="99"/>
      <c r="C134" s="97"/>
      <c r="D134" s="97"/>
      <c r="E134" s="98"/>
      <c r="F134" s="12"/>
    </row>
    <row r="135" spans="2:6" ht="20.399999999999999" x14ac:dyDescent="0.2">
      <c r="B135" s="80" t="s">
        <v>1611</v>
      </c>
      <c r="C135" s="81" t="s">
        <v>1623</v>
      </c>
      <c r="D135" s="81" t="s">
        <v>1624</v>
      </c>
      <c r="E135" s="81" t="s">
        <v>1625</v>
      </c>
      <c r="F135" s="12"/>
    </row>
    <row r="136" spans="2:6" x14ac:dyDescent="0.2">
      <c r="B136" s="156" t="s">
        <v>167</v>
      </c>
      <c r="C136" s="157"/>
      <c r="D136" s="157"/>
      <c r="E136" s="158"/>
      <c r="F136" s="12"/>
    </row>
    <row r="137" spans="2:6" x14ac:dyDescent="0.2">
      <c r="B137" s="84" t="s">
        <v>1626</v>
      </c>
      <c r="C137" s="83"/>
      <c r="D137" s="83"/>
      <c r="E137" s="83"/>
      <c r="F137" s="12"/>
    </row>
    <row r="138" spans="2:6" x14ac:dyDescent="0.2">
      <c r="B138" s="100"/>
      <c r="C138" s="101"/>
      <c r="D138" s="101"/>
      <c r="E138" s="100"/>
      <c r="F138" s="12"/>
    </row>
    <row r="139" spans="2:6" x14ac:dyDescent="0.2">
      <c r="B139" s="100" t="s">
        <v>1641</v>
      </c>
      <c r="C139" s="101"/>
      <c r="D139" s="101"/>
      <c r="E139" s="100"/>
      <c r="F139" s="12"/>
    </row>
    <row r="140" spans="2:6" x14ac:dyDescent="0.2">
      <c r="B140" s="100"/>
      <c r="C140" s="101"/>
      <c r="D140" s="101"/>
      <c r="E140" s="100"/>
      <c r="F140" s="12"/>
    </row>
    <row r="141" spans="2:6" x14ac:dyDescent="0.2">
      <c r="B141" s="159" t="s">
        <v>1627</v>
      </c>
      <c r="C141" s="159" t="s">
        <v>1628</v>
      </c>
      <c r="D141" s="159" t="s">
        <v>1629</v>
      </c>
      <c r="E141" s="100"/>
      <c r="F141" s="12"/>
    </row>
    <row r="142" spans="2:6" x14ac:dyDescent="0.2">
      <c r="B142" s="160"/>
      <c r="C142" s="160"/>
      <c r="D142" s="160"/>
      <c r="E142" s="100"/>
      <c r="F142" s="12"/>
    </row>
    <row r="143" spans="2:6" x14ac:dyDescent="0.2">
      <c r="B143" s="163" t="s">
        <v>167</v>
      </c>
      <c r="C143" s="163"/>
      <c r="D143" s="163"/>
      <c r="E143" s="95"/>
      <c r="F143" s="12"/>
    </row>
    <row r="144" spans="2:6" x14ac:dyDescent="0.2">
      <c r="B144" s="102"/>
      <c r="C144" s="102"/>
      <c r="D144" s="102"/>
      <c r="E144" s="95"/>
      <c r="F144" s="12"/>
    </row>
    <row r="145" spans="2:6" x14ac:dyDescent="0.2">
      <c r="B145" s="96" t="s">
        <v>1642</v>
      </c>
      <c r="C145" s="102"/>
      <c r="D145" s="102"/>
      <c r="E145" s="95"/>
      <c r="F145" s="12"/>
    </row>
    <row r="146" spans="2:6" x14ac:dyDescent="0.2">
      <c r="B146" s="102"/>
      <c r="C146" s="102"/>
      <c r="D146" s="102"/>
      <c r="E146" s="95"/>
      <c r="F146" s="12"/>
    </row>
    <row r="147" spans="2:6" ht="20.399999999999999" x14ac:dyDescent="0.2">
      <c r="B147" s="81" t="s">
        <v>1611</v>
      </c>
      <c r="C147" s="81" t="s">
        <v>1630</v>
      </c>
      <c r="D147" s="81" t="s">
        <v>1631</v>
      </c>
      <c r="E147" s="81" t="s">
        <v>1632</v>
      </c>
      <c r="F147" s="81" t="s">
        <v>1633</v>
      </c>
    </row>
    <row r="148" spans="2:6" x14ac:dyDescent="0.2">
      <c r="B148" s="164" t="s">
        <v>167</v>
      </c>
      <c r="C148" s="164"/>
      <c r="D148" s="164"/>
      <c r="E148" s="164"/>
      <c r="F148" s="164"/>
    </row>
    <row r="149" spans="2:6" x14ac:dyDescent="0.2">
      <c r="B149" s="103" t="s">
        <v>1634</v>
      </c>
      <c r="C149" s="102"/>
      <c r="D149" s="102"/>
      <c r="E149" s="95"/>
      <c r="F149" s="12"/>
    </row>
    <row r="150" spans="2:6" x14ac:dyDescent="0.2">
      <c r="B150" s="102"/>
      <c r="C150" s="102"/>
      <c r="D150" s="102"/>
      <c r="E150" s="95"/>
      <c r="F150" s="12"/>
    </row>
    <row r="151" spans="2:6" x14ac:dyDescent="0.2">
      <c r="B151" s="100" t="s">
        <v>1643</v>
      </c>
      <c r="C151" s="101"/>
      <c r="D151" s="101"/>
      <c r="E151" s="95"/>
      <c r="F151" s="12"/>
    </row>
    <row r="152" spans="2:6" x14ac:dyDescent="0.2">
      <c r="B152" s="100"/>
      <c r="C152" s="101"/>
      <c r="D152" s="101"/>
      <c r="E152" s="95"/>
      <c r="F152" s="12"/>
    </row>
    <row r="153" spans="2:6" x14ac:dyDescent="0.2">
      <c r="B153" s="159" t="s">
        <v>1627</v>
      </c>
      <c r="C153" s="159" t="s">
        <v>1628</v>
      </c>
      <c r="D153" s="159" t="s">
        <v>1629</v>
      </c>
      <c r="E153" s="95"/>
      <c r="F153" s="12"/>
    </row>
    <row r="154" spans="2:6" x14ac:dyDescent="0.2">
      <c r="B154" s="160"/>
      <c r="C154" s="160"/>
      <c r="D154" s="160"/>
      <c r="E154" s="95"/>
      <c r="F154" s="12"/>
    </row>
    <row r="155" spans="2:6" x14ac:dyDescent="0.2">
      <c r="B155" s="163" t="s">
        <v>167</v>
      </c>
      <c r="C155" s="163"/>
      <c r="D155" s="163"/>
      <c r="E155" s="95"/>
      <c r="F155" s="12"/>
    </row>
    <row r="156" spans="2:6" x14ac:dyDescent="0.2">
      <c r="B156" s="102"/>
      <c r="C156" s="102"/>
      <c r="D156" s="102"/>
      <c r="E156" s="95"/>
      <c r="F156" s="12"/>
    </row>
    <row r="157" spans="2:6" x14ac:dyDescent="0.2">
      <c r="B157" s="104" t="s">
        <v>1644</v>
      </c>
      <c r="C157" s="102"/>
      <c r="D157" s="102"/>
      <c r="E157" s="95"/>
      <c r="F157" s="12"/>
    </row>
    <row r="159" spans="2:6" x14ac:dyDescent="0.2">
      <c r="B159" s="6" t="s">
        <v>1584</v>
      </c>
    </row>
    <row r="160" spans="2:6" x14ac:dyDescent="0.2">
      <c r="B160" s="75" t="s">
        <v>1678</v>
      </c>
    </row>
    <row r="161" spans="2:5" x14ac:dyDescent="0.2">
      <c r="B161" s="6" t="s">
        <v>1586</v>
      </c>
    </row>
    <row r="162" spans="2:5" x14ac:dyDescent="0.2">
      <c r="D162" s="55"/>
      <c r="E162" s="55"/>
    </row>
    <row r="165" spans="2:5" x14ac:dyDescent="0.2">
      <c r="B165" s="14" t="s">
        <v>209</v>
      </c>
    </row>
    <row r="174" spans="2:5" ht="14.4" x14ac:dyDescent="0.3">
      <c r="B174"/>
    </row>
    <row r="188" spans="2:2" x14ac:dyDescent="0.2">
      <c r="B188" s="14" t="s">
        <v>1544</v>
      </c>
    </row>
    <row r="189" spans="2:2" x14ac:dyDescent="0.2">
      <c r="B189" s="61" t="s">
        <v>1650</v>
      </c>
    </row>
  </sheetData>
  <sortState xmlns:xlrd2="http://schemas.microsoft.com/office/spreadsheetml/2017/richdata2" ref="B103:D104">
    <sortCondition descending="1" ref="D103:D104"/>
  </sortState>
  <mergeCells count="25">
    <mergeCell ref="B131:F131"/>
    <mergeCell ref="B148:F148"/>
    <mergeCell ref="B153:B154"/>
    <mergeCell ref="C153:C154"/>
    <mergeCell ref="D153:D154"/>
    <mergeCell ref="B155:D155"/>
    <mergeCell ref="B136:E136"/>
    <mergeCell ref="B141:B142"/>
    <mergeCell ref="C141:C142"/>
    <mergeCell ref="D141:D142"/>
    <mergeCell ref="B143:D143"/>
    <mergeCell ref="B129:B130"/>
    <mergeCell ref="C129:C130"/>
    <mergeCell ref="D129:D130"/>
    <mergeCell ref="E129:E130"/>
    <mergeCell ref="F129:F130"/>
    <mergeCell ref="B124:F124"/>
    <mergeCell ref="B1:C1"/>
    <mergeCell ref="B91:I91"/>
    <mergeCell ref="B93:I93"/>
    <mergeCell ref="B117:B118"/>
    <mergeCell ref="C117:C118"/>
    <mergeCell ref="D117:D118"/>
    <mergeCell ref="E117:E118"/>
    <mergeCell ref="F117:F118"/>
  </mergeCells>
  <conditionalFormatting sqref="G1:G3 G95:G65649">
    <cfRule type="cellIs" dxfId="19" priority="3" stopIfTrue="1" operator="between">
      <formula>0.009</formula>
      <formula>-0.009</formula>
    </cfRule>
  </conditionalFormatting>
  <conditionalFormatting sqref="G5:G90">
    <cfRule type="cellIs" dxfId="18" priority="2" stopIfTrue="1" operator="between">
      <formula>0.009</formula>
      <formula>-0.009</formula>
    </cfRule>
  </conditionalFormatting>
  <hyperlinks>
    <hyperlink ref="A2" location="Index!A1" display="-" xr:uid="{105720B2-F916-4FCC-A661-7DFDF1EAA424}"/>
  </hyperlinks>
  <pageMargins left="0.7" right="0.7" top="0.75" bottom="0.75" header="0.3" footer="0.3"/>
  <pageSetup paperSize="9" scale="31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F61C5-0318-490C-9E80-AC1924972EC6}">
  <dimension ref="A1:I97"/>
  <sheetViews>
    <sheetView view="pageBreakPreview" zoomScaleNormal="100" zoomScaleSheetLayoutView="100" workbookViewId="0"/>
  </sheetViews>
  <sheetFormatPr defaultColWidth="9.109375" defaultRowHeight="10.199999999999999" x14ac:dyDescent="0.2"/>
  <cols>
    <col min="1" max="1" width="7.21875" style="6" customWidth="1"/>
    <col min="2" max="2" width="39.44140625" style="6" bestFit="1" customWidth="1"/>
    <col min="3" max="3" width="21.21875" style="6" bestFit="1" customWidth="1"/>
    <col min="4" max="4" width="17.5546875" style="6" bestFit="1" customWidth="1"/>
    <col min="5" max="5" width="13.44140625" style="6" bestFit="1" customWidth="1"/>
    <col min="6" max="6" width="12.77734375" style="8" bestFit="1" customWidth="1"/>
    <col min="7" max="7" width="8.21875" style="12" bestFit="1" customWidth="1"/>
    <col min="8" max="8" width="14.33203125" style="6" bestFit="1" customWidth="1"/>
    <col min="9" max="9" width="10.6640625" style="6" bestFit="1" customWidth="1"/>
    <col min="10" max="16384" width="9.109375" style="6"/>
  </cols>
  <sheetData>
    <row r="1" spans="1:9" s="1" customFormat="1" ht="16.8" customHeight="1" x14ac:dyDescent="0.25">
      <c r="B1" s="154" t="s">
        <v>15</v>
      </c>
      <c r="C1" s="155"/>
      <c r="D1" s="10"/>
      <c r="F1" s="5"/>
      <c r="G1" s="12"/>
    </row>
    <row r="2" spans="1:9" s="1" customFormat="1" ht="14.4" x14ac:dyDescent="0.3">
      <c r="A2" s="60" t="s">
        <v>1576</v>
      </c>
      <c r="F2" s="5"/>
      <c r="G2" s="12"/>
    </row>
    <row r="3" spans="1:9" s="1" customFormat="1" ht="12" x14ac:dyDescent="0.2">
      <c r="B3" s="7" t="s">
        <v>9</v>
      </c>
      <c r="C3" s="2"/>
      <c r="D3" s="3"/>
      <c r="E3" s="3"/>
      <c r="F3" s="4"/>
      <c r="G3" s="12"/>
    </row>
    <row r="4" spans="1:9" s="1" customFormat="1" ht="25.5" customHeight="1" x14ac:dyDescent="0.2">
      <c r="B4" s="133" t="s">
        <v>7</v>
      </c>
      <c r="C4" s="133" t="s">
        <v>8</v>
      </c>
      <c r="D4" s="70" t="s">
        <v>442</v>
      </c>
      <c r="E4" s="70" t="s">
        <v>0</v>
      </c>
      <c r="F4" s="134" t="s">
        <v>4</v>
      </c>
      <c r="G4" s="135" t="s">
        <v>5</v>
      </c>
      <c r="H4" s="69" t="s">
        <v>6</v>
      </c>
      <c r="I4" s="69" t="s">
        <v>373</v>
      </c>
    </row>
    <row r="5" spans="1:9" x14ac:dyDescent="0.2">
      <c r="B5" s="20" t="s">
        <v>168</v>
      </c>
      <c r="C5" s="21"/>
      <c r="D5" s="21"/>
      <c r="E5" s="21"/>
      <c r="F5" s="22"/>
      <c r="G5" s="23"/>
      <c r="H5" s="21"/>
      <c r="I5" s="21"/>
    </row>
    <row r="6" spans="1:9" x14ac:dyDescent="0.2">
      <c r="B6" s="20" t="s">
        <v>171</v>
      </c>
      <c r="C6" s="21"/>
      <c r="D6" s="21"/>
      <c r="E6" s="21"/>
      <c r="F6" s="22"/>
      <c r="G6" s="23"/>
      <c r="H6" s="21"/>
      <c r="I6" s="21"/>
    </row>
    <row r="7" spans="1:9" x14ac:dyDescent="0.2">
      <c r="B7" s="21" t="s">
        <v>173</v>
      </c>
      <c r="C7" s="21" t="s">
        <v>174</v>
      </c>
      <c r="D7" s="21" t="s">
        <v>438</v>
      </c>
      <c r="E7" s="24">
        <v>2000000</v>
      </c>
      <c r="F7" s="22">
        <v>1998.748</v>
      </c>
      <c r="G7" s="23">
        <v>2.7680745208350599</v>
      </c>
      <c r="H7" s="25">
        <v>5.7158E-2</v>
      </c>
      <c r="I7" s="58"/>
    </row>
    <row r="8" spans="1:9" x14ac:dyDescent="0.2">
      <c r="B8" s="21" t="s">
        <v>445</v>
      </c>
      <c r="C8" s="21" t="s">
        <v>446</v>
      </c>
      <c r="D8" s="21" t="s">
        <v>438</v>
      </c>
      <c r="E8" s="24">
        <v>1500000</v>
      </c>
      <c r="F8" s="22">
        <v>1494.1455000000001</v>
      </c>
      <c r="G8" s="23">
        <v>2.0692483939798101</v>
      </c>
      <c r="H8" s="25">
        <v>5.5007E-2</v>
      </c>
      <c r="I8" s="58"/>
    </row>
    <row r="9" spans="1:9" x14ac:dyDescent="0.2">
      <c r="B9" s="20" t="s">
        <v>156</v>
      </c>
      <c r="C9" s="20"/>
      <c r="D9" s="20"/>
      <c r="E9" s="20"/>
      <c r="F9" s="35">
        <f>SUM(F6:F8)</f>
        <v>3492.8935000000001</v>
      </c>
      <c r="G9" s="36">
        <f>SUM(G6:G8)</f>
        <v>4.8373229148148695</v>
      </c>
      <c r="H9" s="20"/>
      <c r="I9" s="20"/>
    </row>
    <row r="10" spans="1:9" x14ac:dyDescent="0.2">
      <c r="B10" s="42" t="s">
        <v>159</v>
      </c>
      <c r="C10" s="42"/>
      <c r="D10" s="42"/>
      <c r="E10" s="42"/>
      <c r="F10" s="43">
        <f>+F9</f>
        <v>3492.8935000000001</v>
      </c>
      <c r="G10" s="44">
        <f>+G9</f>
        <v>4.8373229148148695</v>
      </c>
      <c r="H10" s="20"/>
      <c r="I10" s="20"/>
    </row>
    <row r="11" spans="1:9" x14ac:dyDescent="0.2">
      <c r="B11" s="20"/>
      <c r="C11" s="21"/>
      <c r="D11" s="21"/>
      <c r="E11" s="21"/>
      <c r="F11" s="22"/>
      <c r="G11" s="23"/>
      <c r="H11" s="21"/>
      <c r="I11" s="21"/>
    </row>
    <row r="12" spans="1:9" x14ac:dyDescent="0.2">
      <c r="B12" s="20" t="s">
        <v>179</v>
      </c>
      <c r="C12" s="20"/>
      <c r="D12" s="20"/>
      <c r="E12" s="20"/>
      <c r="F12" s="43">
        <v>9868.0830807000002</v>
      </c>
      <c r="G12" s="44">
        <v>13.666349807564201</v>
      </c>
      <c r="H12" s="25">
        <v>5.74E-2</v>
      </c>
      <c r="I12" s="25"/>
    </row>
    <row r="13" spans="1:9" x14ac:dyDescent="0.2">
      <c r="B13" s="21"/>
      <c r="C13" s="21"/>
      <c r="D13" s="21"/>
      <c r="E13" s="21"/>
      <c r="F13" s="22"/>
      <c r="G13" s="23"/>
      <c r="H13" s="21"/>
      <c r="I13" s="21"/>
    </row>
    <row r="14" spans="1:9" x14ac:dyDescent="0.2">
      <c r="B14" s="20" t="s">
        <v>447</v>
      </c>
      <c r="C14" s="21"/>
      <c r="D14" s="21"/>
      <c r="E14" s="21"/>
      <c r="F14" s="22"/>
      <c r="G14" s="23"/>
      <c r="H14" s="21"/>
      <c r="I14" s="21"/>
    </row>
    <row r="15" spans="1:9" x14ac:dyDescent="0.2">
      <c r="B15" s="21" t="s">
        <v>448</v>
      </c>
      <c r="C15" s="21"/>
      <c r="D15" s="21"/>
      <c r="E15" s="21"/>
      <c r="F15" s="22">
        <v>9999.4652800000003</v>
      </c>
      <c r="G15" s="23">
        <v>13.8483015685533</v>
      </c>
      <c r="H15" s="138">
        <v>6.0499999999999998E-2</v>
      </c>
      <c r="I15" s="21"/>
    </row>
    <row r="16" spans="1:9" x14ac:dyDescent="0.2">
      <c r="B16" s="21" t="s">
        <v>448</v>
      </c>
      <c r="C16" s="21"/>
      <c r="D16" s="21"/>
      <c r="E16" s="21"/>
      <c r="F16" s="22">
        <v>8399.6075975000003</v>
      </c>
      <c r="G16" s="23">
        <v>11.6326519279331</v>
      </c>
      <c r="H16" s="138">
        <v>6.0499999999999998E-2</v>
      </c>
      <c r="I16" s="21"/>
    </row>
    <row r="17" spans="2:9" x14ac:dyDescent="0.2">
      <c r="B17" s="21" t="s">
        <v>448</v>
      </c>
      <c r="C17" s="21"/>
      <c r="D17" s="21"/>
      <c r="E17" s="21"/>
      <c r="F17" s="22">
        <v>8223.3777778000003</v>
      </c>
      <c r="G17" s="23">
        <v>11.3885905086231</v>
      </c>
      <c r="H17" s="138">
        <v>5.7500000000000002E-2</v>
      </c>
      <c r="I17" s="21"/>
    </row>
    <row r="18" spans="2:9" x14ac:dyDescent="0.2">
      <c r="B18" s="21" t="s">
        <v>448</v>
      </c>
      <c r="C18" s="21"/>
      <c r="D18" s="21"/>
      <c r="E18" s="21"/>
      <c r="F18" s="22">
        <v>7099.8821332999996</v>
      </c>
      <c r="G18" s="23">
        <v>9.8326566601291496</v>
      </c>
      <c r="H18" s="138">
        <v>0.06</v>
      </c>
      <c r="I18" s="21"/>
    </row>
    <row r="19" spans="2:9" x14ac:dyDescent="0.2">
      <c r="B19" s="21" t="s">
        <v>448</v>
      </c>
      <c r="C19" s="21"/>
      <c r="D19" s="21"/>
      <c r="E19" s="21"/>
      <c r="F19" s="22">
        <v>6699.1057971999999</v>
      </c>
      <c r="G19" s="23">
        <v>9.2776198248142308</v>
      </c>
      <c r="H19" s="138">
        <v>0.06</v>
      </c>
      <c r="I19" s="21"/>
    </row>
    <row r="20" spans="2:9" x14ac:dyDescent="0.2">
      <c r="B20" s="21" t="s">
        <v>448</v>
      </c>
      <c r="C20" s="21"/>
      <c r="D20" s="21"/>
      <c r="E20" s="21"/>
      <c r="F20" s="22">
        <v>4199.2678749999995</v>
      </c>
      <c r="G20" s="23">
        <v>5.8155837609086802</v>
      </c>
      <c r="H20" s="138">
        <v>0.06</v>
      </c>
      <c r="I20" s="21"/>
    </row>
    <row r="21" spans="2:9" x14ac:dyDescent="0.2">
      <c r="B21" s="21" t="s">
        <v>448</v>
      </c>
      <c r="C21" s="21"/>
      <c r="D21" s="21"/>
      <c r="E21" s="21"/>
      <c r="F21" s="22">
        <v>3499.2680249999999</v>
      </c>
      <c r="G21" s="23">
        <v>4.84615102132702</v>
      </c>
      <c r="H21" s="138">
        <v>6.1499999999999999E-2</v>
      </c>
      <c r="I21" s="21"/>
    </row>
    <row r="22" spans="2:9" x14ac:dyDescent="0.2">
      <c r="B22" s="21" t="s">
        <v>448</v>
      </c>
      <c r="C22" s="21"/>
      <c r="D22" s="21"/>
      <c r="E22" s="21"/>
      <c r="F22" s="22">
        <v>3299.1128800000001</v>
      </c>
      <c r="G22" s="23">
        <v>4.5689553182726304</v>
      </c>
      <c r="H22" s="138">
        <v>6.0999999999999999E-2</v>
      </c>
      <c r="I22" s="21"/>
    </row>
    <row r="23" spans="2:9" x14ac:dyDescent="0.2">
      <c r="B23" s="21" t="s">
        <v>448</v>
      </c>
      <c r="C23" s="21"/>
      <c r="D23" s="21"/>
      <c r="E23" s="21"/>
      <c r="F23" s="22">
        <v>2499.0723125</v>
      </c>
      <c r="G23" s="23">
        <v>3.4609757678084501</v>
      </c>
      <c r="H23" s="138">
        <v>6.1499999999999999E-2</v>
      </c>
      <c r="I23" s="21"/>
    </row>
    <row r="24" spans="2:9" x14ac:dyDescent="0.2">
      <c r="B24" s="21" t="s">
        <v>448</v>
      </c>
      <c r="C24" s="21"/>
      <c r="D24" s="21"/>
      <c r="E24" s="21"/>
      <c r="F24" s="22">
        <v>2099.9235767</v>
      </c>
      <c r="G24" s="23">
        <v>2.9081930030019301</v>
      </c>
      <c r="H24" s="138">
        <v>6.1499999999999999E-2</v>
      </c>
      <c r="I24" s="21"/>
    </row>
    <row r="25" spans="2:9" x14ac:dyDescent="0.2">
      <c r="B25" s="21" t="s">
        <v>448</v>
      </c>
      <c r="C25" s="21"/>
      <c r="D25" s="21"/>
      <c r="E25" s="21"/>
      <c r="F25" s="22">
        <v>1999.3512499999999</v>
      </c>
      <c r="G25" s="23">
        <v>2.7689099643000201</v>
      </c>
      <c r="H25" s="138">
        <v>6.1499999999999999E-2</v>
      </c>
      <c r="I25" s="21"/>
    </row>
    <row r="26" spans="2:9" x14ac:dyDescent="0.2">
      <c r="B26" s="21" t="s">
        <v>448</v>
      </c>
      <c r="C26" s="21"/>
      <c r="D26" s="21"/>
      <c r="E26" s="21"/>
      <c r="F26" s="22">
        <v>699.05052780000005</v>
      </c>
      <c r="G26" s="23">
        <v>0.96811801926980401</v>
      </c>
      <c r="H26" s="138">
        <v>5.7500000000000002E-2</v>
      </c>
      <c r="I26" s="21"/>
    </row>
    <row r="27" spans="2:9" x14ac:dyDescent="0.2">
      <c r="B27" s="20" t="s">
        <v>159</v>
      </c>
      <c r="C27" s="20"/>
      <c r="D27" s="20"/>
      <c r="E27" s="20"/>
      <c r="F27" s="43">
        <v>58716.485032799996</v>
      </c>
      <c r="G27" s="44">
        <v>81.31670734494142</v>
      </c>
      <c r="H27" s="21"/>
      <c r="I27" s="21"/>
    </row>
    <row r="28" spans="2:9" x14ac:dyDescent="0.2">
      <c r="B28" s="21"/>
      <c r="C28" s="21"/>
      <c r="D28" s="21"/>
      <c r="E28" s="21"/>
      <c r="F28" s="22"/>
      <c r="G28" s="23"/>
      <c r="H28" s="21"/>
      <c r="I28" s="21"/>
    </row>
    <row r="29" spans="2:9" x14ac:dyDescent="0.2">
      <c r="B29" s="42" t="s">
        <v>182</v>
      </c>
      <c r="C29" s="42"/>
      <c r="D29" s="42"/>
      <c r="E29" s="42"/>
      <c r="F29" s="43">
        <f>F30-(F9+F12+F27)</f>
        <v>129.69845229999919</v>
      </c>
      <c r="G29" s="44">
        <f>G30-(G9+G12+G27)</f>
        <v>0.1796199326795147</v>
      </c>
      <c r="H29" s="20"/>
      <c r="I29" s="20"/>
    </row>
    <row r="30" spans="2:9" x14ac:dyDescent="0.2">
      <c r="B30" s="42" t="s">
        <v>180</v>
      </c>
      <c r="C30" s="42"/>
      <c r="D30" s="42"/>
      <c r="E30" s="42"/>
      <c r="F30" s="43">
        <v>72207.160065799995</v>
      </c>
      <c r="G30" s="44">
        <v>100</v>
      </c>
      <c r="H30" s="45"/>
      <c r="I30" s="45"/>
    </row>
    <row r="32" spans="2:9" ht="40.049999999999997" customHeight="1" x14ac:dyDescent="0.2">
      <c r="B32" s="165" t="s">
        <v>444</v>
      </c>
      <c r="C32" s="165"/>
      <c r="D32" s="165"/>
      <c r="E32" s="165"/>
      <c r="F32" s="165"/>
      <c r="G32" s="165"/>
      <c r="H32" s="165"/>
      <c r="I32" s="165"/>
    </row>
    <row r="33" spans="2:5" x14ac:dyDescent="0.2">
      <c r="B33" s="14"/>
    </row>
    <row r="34" spans="2:5" x14ac:dyDescent="0.2">
      <c r="B34" s="14"/>
    </row>
    <row r="35" spans="2:5" x14ac:dyDescent="0.2">
      <c r="B35" s="14" t="s">
        <v>207</v>
      </c>
    </row>
    <row r="36" spans="2:5" x14ac:dyDescent="0.2">
      <c r="B36" s="14"/>
    </row>
    <row r="37" spans="2:5" x14ac:dyDescent="0.2">
      <c r="B37" s="6" t="s">
        <v>1578</v>
      </c>
    </row>
    <row r="38" spans="2:5" x14ac:dyDescent="0.2">
      <c r="B38" s="6" t="s">
        <v>1579</v>
      </c>
    </row>
    <row r="39" spans="2:5" x14ac:dyDescent="0.2">
      <c r="B39" s="14"/>
    </row>
    <row r="40" spans="2:5" x14ac:dyDescent="0.2">
      <c r="B40" s="42" t="s">
        <v>1580</v>
      </c>
      <c r="C40" s="42" t="s">
        <v>1587</v>
      </c>
      <c r="D40" s="42" t="s">
        <v>1646</v>
      </c>
    </row>
    <row r="41" spans="2:5" x14ac:dyDescent="0.2">
      <c r="B41" s="65" t="s">
        <v>1581</v>
      </c>
      <c r="C41" s="65">
        <v>1066.7628999999999</v>
      </c>
      <c r="D41" s="65">
        <v>1071.7248999999999</v>
      </c>
    </row>
    <row r="42" spans="2:5" x14ac:dyDescent="0.2">
      <c r="B42" s="65" t="s">
        <v>1588</v>
      </c>
      <c r="C42" s="65">
        <v>1043.1393</v>
      </c>
      <c r="D42" s="65">
        <v>1047.9879000000001</v>
      </c>
    </row>
    <row r="43" spans="2:5" x14ac:dyDescent="0.2">
      <c r="B43" s="65" t="s">
        <v>1582</v>
      </c>
      <c r="C43" s="65">
        <v>1005.0462</v>
      </c>
      <c r="D43" s="65">
        <v>1009.6518</v>
      </c>
    </row>
    <row r="44" spans="2:5" x14ac:dyDescent="0.2">
      <c r="B44" s="14"/>
    </row>
    <row r="45" spans="2:5" x14ac:dyDescent="0.2">
      <c r="B45" s="6" t="s">
        <v>1684</v>
      </c>
    </row>
    <row r="46" spans="2:5" x14ac:dyDescent="0.2">
      <c r="B46" s="6" t="s">
        <v>1583</v>
      </c>
    </row>
    <row r="47" spans="2:5" x14ac:dyDescent="0.2">
      <c r="B47" s="6" t="s">
        <v>1584</v>
      </c>
    </row>
    <row r="48" spans="2:5" x14ac:dyDescent="0.2">
      <c r="B48" s="6" t="s">
        <v>1589</v>
      </c>
      <c r="C48" s="14"/>
      <c r="D48" s="54"/>
      <c r="E48" s="14"/>
    </row>
    <row r="49" spans="2:9" x14ac:dyDescent="0.2">
      <c r="B49" s="6" t="s">
        <v>1586</v>
      </c>
      <c r="D49" s="55"/>
      <c r="E49" s="55"/>
    </row>
    <row r="50" spans="2:9" x14ac:dyDescent="0.2">
      <c r="B50" s="14"/>
      <c r="C50" s="14"/>
      <c r="D50" s="54"/>
      <c r="E50" s="14"/>
    </row>
    <row r="51" spans="2:9" x14ac:dyDescent="0.2">
      <c r="D51" s="55"/>
      <c r="E51" s="55"/>
    </row>
    <row r="54" spans="2:9" x14ac:dyDescent="0.2">
      <c r="B54" s="14" t="s">
        <v>1547</v>
      </c>
      <c r="H54" s="11"/>
      <c r="I54" s="11"/>
    </row>
    <row r="55" spans="2:9" x14ac:dyDescent="0.2">
      <c r="B55" s="14"/>
      <c r="C55" s="14"/>
      <c r="D55" s="54"/>
      <c r="E55" s="14"/>
      <c r="H55" s="11"/>
      <c r="I55" s="11"/>
    </row>
    <row r="56" spans="2:9" x14ac:dyDescent="0.2">
      <c r="D56" s="55"/>
      <c r="E56" s="55"/>
      <c r="H56" s="11"/>
      <c r="I56" s="11"/>
    </row>
    <row r="57" spans="2:9" x14ac:dyDescent="0.2">
      <c r="H57" s="11"/>
      <c r="I57" s="11"/>
    </row>
    <row r="58" spans="2:9" x14ac:dyDescent="0.2">
      <c r="H58" s="11"/>
      <c r="I58" s="11"/>
    </row>
    <row r="59" spans="2:9" x14ac:dyDescent="0.2">
      <c r="H59" s="11"/>
      <c r="I59" s="11"/>
    </row>
    <row r="60" spans="2:9" x14ac:dyDescent="0.2">
      <c r="B60" s="14"/>
      <c r="H60" s="11"/>
      <c r="I60" s="11"/>
    </row>
    <row r="61" spans="2:9" x14ac:dyDescent="0.2">
      <c r="H61" s="11"/>
      <c r="I61" s="11"/>
    </row>
    <row r="62" spans="2:9" x14ac:dyDescent="0.2">
      <c r="H62" s="11"/>
      <c r="I62" s="11"/>
    </row>
    <row r="63" spans="2:9" x14ac:dyDescent="0.2">
      <c r="H63" s="11"/>
      <c r="I63" s="11"/>
    </row>
    <row r="64" spans="2:9" x14ac:dyDescent="0.2">
      <c r="H64" s="11"/>
      <c r="I64" s="11"/>
    </row>
    <row r="65" spans="2:9" x14ac:dyDescent="0.2">
      <c r="H65" s="11"/>
      <c r="I65" s="11"/>
    </row>
    <row r="66" spans="2:9" x14ac:dyDescent="0.2">
      <c r="H66" s="11"/>
      <c r="I66" s="11"/>
    </row>
    <row r="67" spans="2:9" x14ac:dyDescent="0.2">
      <c r="H67" s="11"/>
      <c r="I67" s="11"/>
    </row>
    <row r="68" spans="2:9" x14ac:dyDescent="0.2">
      <c r="H68" s="11"/>
      <c r="I68" s="11"/>
    </row>
    <row r="69" spans="2:9" x14ac:dyDescent="0.2">
      <c r="H69" s="11"/>
      <c r="I69" s="11"/>
    </row>
    <row r="70" spans="2:9" x14ac:dyDescent="0.2">
      <c r="H70" s="11"/>
      <c r="I70" s="11"/>
    </row>
    <row r="71" spans="2:9" x14ac:dyDescent="0.2">
      <c r="H71" s="11"/>
      <c r="I71" s="11"/>
    </row>
    <row r="72" spans="2:9" x14ac:dyDescent="0.2">
      <c r="H72" s="11"/>
      <c r="I72" s="11"/>
    </row>
    <row r="73" spans="2:9" x14ac:dyDescent="0.2">
      <c r="H73" s="11"/>
      <c r="I73" s="11"/>
    </row>
    <row r="74" spans="2:9" x14ac:dyDescent="0.2">
      <c r="H74" s="11"/>
      <c r="I74" s="11"/>
    </row>
    <row r="75" spans="2:9" x14ac:dyDescent="0.2">
      <c r="B75" s="14" t="s">
        <v>1544</v>
      </c>
      <c r="H75" s="11"/>
      <c r="I75" s="11"/>
    </row>
    <row r="76" spans="2:9" x14ac:dyDescent="0.2">
      <c r="B76" s="62" t="s">
        <v>1549</v>
      </c>
      <c r="H76" s="11"/>
      <c r="I76" s="11"/>
    </row>
    <row r="77" spans="2:9" x14ac:dyDescent="0.2">
      <c r="H77" s="11"/>
      <c r="I77" s="11"/>
    </row>
    <row r="78" spans="2:9" x14ac:dyDescent="0.2">
      <c r="H78" s="11"/>
      <c r="I78" s="11"/>
    </row>
    <row r="79" spans="2:9" x14ac:dyDescent="0.2">
      <c r="H79" s="11"/>
      <c r="I79" s="11"/>
    </row>
    <row r="80" spans="2:9" x14ac:dyDescent="0.2">
      <c r="H80" s="11"/>
      <c r="I80" s="11"/>
    </row>
    <row r="81" spans="8:9" x14ac:dyDescent="0.2">
      <c r="H81" s="11"/>
      <c r="I81" s="11"/>
    </row>
    <row r="82" spans="8:9" x14ac:dyDescent="0.2">
      <c r="H82" s="11"/>
      <c r="I82" s="11"/>
    </row>
    <row r="83" spans="8:9" x14ac:dyDescent="0.2">
      <c r="H83" s="11"/>
      <c r="I83" s="11"/>
    </row>
    <row r="84" spans="8:9" x14ac:dyDescent="0.2">
      <c r="H84" s="11"/>
      <c r="I84" s="11"/>
    </row>
    <row r="85" spans="8:9" x14ac:dyDescent="0.2">
      <c r="H85" s="11"/>
      <c r="I85" s="11"/>
    </row>
    <row r="86" spans="8:9" x14ac:dyDescent="0.2">
      <c r="H86" s="11"/>
      <c r="I86" s="11"/>
    </row>
    <row r="87" spans="8:9" x14ac:dyDescent="0.2">
      <c r="H87" s="11"/>
      <c r="I87" s="11"/>
    </row>
    <row r="88" spans="8:9" x14ac:dyDescent="0.2">
      <c r="H88" s="11"/>
      <c r="I88" s="11"/>
    </row>
    <row r="89" spans="8:9" x14ac:dyDescent="0.2">
      <c r="H89" s="11"/>
      <c r="I89" s="11"/>
    </row>
    <row r="90" spans="8:9" x14ac:dyDescent="0.2">
      <c r="H90" s="11"/>
      <c r="I90" s="11"/>
    </row>
    <row r="91" spans="8:9" x14ac:dyDescent="0.2">
      <c r="H91" s="11"/>
      <c r="I91" s="11"/>
    </row>
    <row r="92" spans="8:9" x14ac:dyDescent="0.2">
      <c r="H92" s="11"/>
      <c r="I92" s="11"/>
    </row>
    <row r="93" spans="8:9" x14ac:dyDescent="0.2">
      <c r="H93" s="11"/>
      <c r="I93" s="11"/>
    </row>
    <row r="94" spans="8:9" x14ac:dyDescent="0.2">
      <c r="H94" s="11"/>
      <c r="I94" s="11"/>
    </row>
    <row r="95" spans="8:9" x14ac:dyDescent="0.2">
      <c r="H95" s="11"/>
      <c r="I95" s="11"/>
    </row>
    <row r="96" spans="8:9" x14ac:dyDescent="0.2">
      <c r="H96" s="11"/>
      <c r="I96" s="11"/>
    </row>
    <row r="97" spans="8:9" x14ac:dyDescent="0.2">
      <c r="H97" s="11"/>
      <c r="I97" s="11"/>
    </row>
  </sheetData>
  <mergeCells count="2">
    <mergeCell ref="B1:C1"/>
    <mergeCell ref="B32:I32"/>
  </mergeCells>
  <conditionalFormatting sqref="G1:G3 G5:G31 G33:G97">
    <cfRule type="cellIs" dxfId="17" priority="1" stopIfTrue="1" operator="between">
      <formula>0.009</formula>
      <formula>-0.009</formula>
    </cfRule>
  </conditionalFormatting>
  <hyperlinks>
    <hyperlink ref="A2" location="Index!A1" display="-" xr:uid="{8FF1CB69-F8EA-45D6-BC49-A2E736A34954}"/>
  </hyperlinks>
  <pageMargins left="0.7" right="0.7" top="0.75" bottom="0.75" header="0.3" footer="0.3"/>
  <pageSetup paperSize="9" scale="60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72CD2-2B89-4C60-9972-53286C61A998}">
  <dimension ref="A1:I122"/>
  <sheetViews>
    <sheetView view="pageBreakPreview" zoomScaleNormal="100" zoomScaleSheetLayoutView="100" workbookViewId="0"/>
  </sheetViews>
  <sheetFormatPr defaultColWidth="9.109375" defaultRowHeight="10.199999999999999" x14ac:dyDescent="0.2"/>
  <cols>
    <col min="1" max="1" width="7.21875" style="6" customWidth="1"/>
    <col min="2" max="2" width="47.88671875" style="6" bestFit="1" customWidth="1"/>
    <col min="3" max="3" width="20.21875" style="6" bestFit="1" customWidth="1"/>
    <col min="4" max="4" width="14.21875" style="6" bestFit="1" customWidth="1"/>
    <col min="5" max="5" width="8.77734375" style="6" bestFit="1" customWidth="1"/>
    <col min="6" max="6" width="14" style="8" bestFit="1" customWidth="1"/>
    <col min="7" max="7" width="6.77734375" style="12" bestFit="1" customWidth="1"/>
    <col min="8" max="8" width="14.33203125" style="6" bestFit="1" customWidth="1"/>
    <col min="9" max="9" width="10.6640625" style="6" bestFit="1" customWidth="1"/>
    <col min="10" max="16384" width="9.109375" style="6"/>
  </cols>
  <sheetData>
    <row r="1" spans="1:9" s="1" customFormat="1" ht="16.8" customHeight="1" x14ac:dyDescent="0.2">
      <c r="B1" s="154" t="s">
        <v>14</v>
      </c>
      <c r="C1" s="154"/>
      <c r="D1" s="10"/>
      <c r="F1" s="5"/>
      <c r="G1" s="12"/>
    </row>
    <row r="2" spans="1:9" s="1" customFormat="1" ht="14.4" x14ac:dyDescent="0.3">
      <c r="A2" s="60" t="s">
        <v>1576</v>
      </c>
      <c r="F2" s="5"/>
      <c r="G2" s="12"/>
    </row>
    <row r="3" spans="1:9" s="1" customFormat="1" ht="12" x14ac:dyDescent="0.2">
      <c r="B3" s="7" t="s">
        <v>9</v>
      </c>
      <c r="C3" s="2"/>
      <c r="D3" s="3"/>
      <c r="E3" s="3"/>
      <c r="F3" s="4"/>
      <c r="G3" s="12"/>
    </row>
    <row r="4" spans="1:9" s="1" customFormat="1" ht="25.5" customHeight="1" x14ac:dyDescent="0.2">
      <c r="B4" s="133" t="s">
        <v>7</v>
      </c>
      <c r="C4" s="133" t="s">
        <v>8</v>
      </c>
      <c r="D4" s="70" t="s">
        <v>442</v>
      </c>
      <c r="E4" s="70" t="s">
        <v>0</v>
      </c>
      <c r="F4" s="134" t="s">
        <v>4</v>
      </c>
      <c r="G4" s="135" t="s">
        <v>5</v>
      </c>
      <c r="H4" s="136" t="s">
        <v>6</v>
      </c>
      <c r="I4" s="137" t="s">
        <v>373</v>
      </c>
    </row>
    <row r="5" spans="1:9" x14ac:dyDescent="0.2">
      <c r="B5" s="20" t="s">
        <v>168</v>
      </c>
      <c r="C5" s="21"/>
      <c r="D5" s="21"/>
      <c r="E5" s="21"/>
      <c r="F5" s="22"/>
      <c r="G5" s="23"/>
      <c r="H5" s="21"/>
      <c r="I5" s="21"/>
    </row>
    <row r="6" spans="1:9" x14ac:dyDescent="0.2">
      <c r="B6" s="20" t="s">
        <v>374</v>
      </c>
      <c r="C6" s="21"/>
      <c r="D6" s="21"/>
      <c r="E6" s="21"/>
      <c r="F6" s="22"/>
      <c r="G6" s="23"/>
      <c r="H6" s="21"/>
      <c r="I6" s="21"/>
    </row>
    <row r="7" spans="1:9" x14ac:dyDescent="0.2">
      <c r="B7" s="21" t="s">
        <v>375</v>
      </c>
      <c r="C7" s="21" t="s">
        <v>376</v>
      </c>
      <c r="D7" s="21" t="s">
        <v>170</v>
      </c>
      <c r="E7" s="24">
        <v>6000</v>
      </c>
      <c r="F7" s="22">
        <v>29238.48</v>
      </c>
      <c r="G7" s="23">
        <v>5.40788902862149</v>
      </c>
      <c r="H7" s="25">
        <v>7.6664999999999997E-2</v>
      </c>
      <c r="I7" s="58"/>
    </row>
    <row r="8" spans="1:9" x14ac:dyDescent="0.2">
      <c r="B8" s="21" t="s">
        <v>377</v>
      </c>
      <c r="C8" s="21" t="s">
        <v>378</v>
      </c>
      <c r="D8" s="21" t="s">
        <v>379</v>
      </c>
      <c r="E8" s="24">
        <v>5460</v>
      </c>
      <c r="F8" s="22">
        <v>26567.7048</v>
      </c>
      <c r="G8" s="23">
        <v>4.9139079495095004</v>
      </c>
      <c r="H8" s="25">
        <v>7.6799000000000006E-2</v>
      </c>
      <c r="I8" s="58"/>
    </row>
    <row r="9" spans="1:9" x14ac:dyDescent="0.2">
      <c r="B9" s="21" t="s">
        <v>380</v>
      </c>
      <c r="C9" s="21" t="s">
        <v>381</v>
      </c>
      <c r="D9" s="21" t="s">
        <v>382</v>
      </c>
      <c r="E9" s="24">
        <v>4000</v>
      </c>
      <c r="F9" s="22">
        <v>19692.32</v>
      </c>
      <c r="G9" s="23">
        <v>3.6422509404081</v>
      </c>
      <c r="H9" s="25">
        <v>7.6040999999999997E-2</v>
      </c>
      <c r="I9" s="58"/>
    </row>
    <row r="10" spans="1:9" x14ac:dyDescent="0.2">
      <c r="B10" s="21" t="s">
        <v>383</v>
      </c>
      <c r="C10" s="21" t="s">
        <v>384</v>
      </c>
      <c r="D10" s="21" t="s">
        <v>170</v>
      </c>
      <c r="E10" s="24">
        <v>4000</v>
      </c>
      <c r="F10" s="22">
        <v>19465.560000000001</v>
      </c>
      <c r="G10" s="23">
        <v>3.6003098779407599</v>
      </c>
      <c r="H10" s="25">
        <v>7.6498999999999998E-2</v>
      </c>
      <c r="I10" s="58"/>
    </row>
    <row r="11" spans="1:9" x14ac:dyDescent="0.2">
      <c r="B11" s="21" t="s">
        <v>1671</v>
      </c>
      <c r="C11" s="21" t="s">
        <v>1672</v>
      </c>
      <c r="D11" s="21" t="s">
        <v>170</v>
      </c>
      <c r="E11" s="24">
        <v>3000</v>
      </c>
      <c r="F11" s="22">
        <v>14912.97</v>
      </c>
      <c r="G11" s="23">
        <v>2.7582722100178101</v>
      </c>
      <c r="H11" s="25">
        <v>7.0999999999999994E-2</v>
      </c>
      <c r="I11" s="58"/>
    </row>
    <row r="12" spans="1:9" x14ac:dyDescent="0.2">
      <c r="B12" s="21" t="s">
        <v>385</v>
      </c>
      <c r="C12" s="21" t="s">
        <v>386</v>
      </c>
      <c r="D12" s="21" t="s">
        <v>382</v>
      </c>
      <c r="E12" s="24">
        <v>3000</v>
      </c>
      <c r="F12" s="22">
        <v>14610.105</v>
      </c>
      <c r="G12" s="23">
        <v>2.70225492352913</v>
      </c>
      <c r="H12" s="25">
        <v>7.6698000000000002E-2</v>
      </c>
      <c r="I12" s="58"/>
    </row>
    <row r="13" spans="1:9" x14ac:dyDescent="0.2">
      <c r="B13" s="21" t="s">
        <v>387</v>
      </c>
      <c r="C13" s="21" t="s">
        <v>388</v>
      </c>
      <c r="D13" s="21" t="s">
        <v>170</v>
      </c>
      <c r="E13" s="24">
        <v>2300</v>
      </c>
      <c r="F13" s="22">
        <v>11199.16</v>
      </c>
      <c r="G13" s="23">
        <v>2.0713735629819601</v>
      </c>
      <c r="H13" s="25">
        <v>7.6601000000000002E-2</v>
      </c>
      <c r="I13" s="58"/>
    </row>
    <row r="14" spans="1:9" x14ac:dyDescent="0.2">
      <c r="B14" s="21" t="s">
        <v>389</v>
      </c>
      <c r="C14" s="21" t="s">
        <v>390</v>
      </c>
      <c r="D14" s="21" t="s">
        <v>170</v>
      </c>
      <c r="E14" s="24">
        <v>2000</v>
      </c>
      <c r="F14" s="22">
        <v>9910.7999999999993</v>
      </c>
      <c r="G14" s="23">
        <v>1.83308115144364</v>
      </c>
      <c r="H14" s="25">
        <v>7.3001999999999997E-2</v>
      </c>
      <c r="I14" s="58"/>
    </row>
    <row r="15" spans="1:9" x14ac:dyDescent="0.2">
      <c r="B15" s="21" t="s">
        <v>391</v>
      </c>
      <c r="C15" s="21" t="s">
        <v>392</v>
      </c>
      <c r="D15" s="21" t="s">
        <v>170</v>
      </c>
      <c r="E15" s="24">
        <v>2000</v>
      </c>
      <c r="F15" s="22">
        <v>9734.91</v>
      </c>
      <c r="G15" s="23">
        <v>1.8005488993825101</v>
      </c>
      <c r="H15" s="25">
        <v>7.7650999999999998E-2</v>
      </c>
      <c r="I15" s="58"/>
    </row>
    <row r="16" spans="1:9" x14ac:dyDescent="0.2">
      <c r="B16" s="21" t="s">
        <v>393</v>
      </c>
      <c r="C16" s="21" t="s">
        <v>394</v>
      </c>
      <c r="D16" s="21" t="s">
        <v>170</v>
      </c>
      <c r="E16" s="24">
        <v>2000</v>
      </c>
      <c r="F16" s="22">
        <v>9726.4699999999993</v>
      </c>
      <c r="G16" s="23">
        <v>1.79898785436918</v>
      </c>
      <c r="H16" s="25">
        <v>7.6602000000000003E-2</v>
      </c>
      <c r="I16" s="58"/>
    </row>
    <row r="17" spans="2:9" x14ac:dyDescent="0.2">
      <c r="B17" s="21" t="s">
        <v>395</v>
      </c>
      <c r="C17" s="21" t="s">
        <v>396</v>
      </c>
      <c r="D17" s="21" t="s">
        <v>170</v>
      </c>
      <c r="E17" s="24">
        <v>1800</v>
      </c>
      <c r="F17" s="22">
        <v>8771.7330000000002</v>
      </c>
      <c r="G17" s="23">
        <v>1.6224016656371001</v>
      </c>
      <c r="H17" s="25">
        <v>7.8498999999999999E-2</v>
      </c>
      <c r="I17" s="58"/>
    </row>
    <row r="18" spans="2:9" x14ac:dyDescent="0.2">
      <c r="B18" s="21" t="s">
        <v>397</v>
      </c>
      <c r="C18" s="21" t="s">
        <v>398</v>
      </c>
      <c r="D18" s="21" t="s">
        <v>382</v>
      </c>
      <c r="E18" s="24">
        <v>1000</v>
      </c>
      <c r="F18" s="22">
        <v>4882.3249999999998</v>
      </c>
      <c r="G18" s="23">
        <v>0.90302477425859395</v>
      </c>
      <c r="H18" s="25">
        <v>7.6497999999999997E-2</v>
      </c>
      <c r="I18" s="58"/>
    </row>
    <row r="19" spans="2:9" x14ac:dyDescent="0.2">
      <c r="B19" s="21" t="s">
        <v>399</v>
      </c>
      <c r="C19" s="21" t="s">
        <v>400</v>
      </c>
      <c r="D19" s="21" t="s">
        <v>170</v>
      </c>
      <c r="E19" s="24">
        <v>1000</v>
      </c>
      <c r="F19" s="22">
        <v>4876.335</v>
      </c>
      <c r="G19" s="23">
        <v>0.90191687619817995</v>
      </c>
      <c r="H19" s="25">
        <v>7.6499999999999999E-2</v>
      </c>
      <c r="I19" s="58"/>
    </row>
    <row r="20" spans="2:9" x14ac:dyDescent="0.2">
      <c r="B20" s="21" t="s">
        <v>401</v>
      </c>
      <c r="C20" s="21" t="s">
        <v>402</v>
      </c>
      <c r="D20" s="21" t="s">
        <v>379</v>
      </c>
      <c r="E20" s="24">
        <v>1000</v>
      </c>
      <c r="F20" s="22">
        <v>4867.0450000000001</v>
      </c>
      <c r="G20" s="23">
        <v>0.900198616935869</v>
      </c>
      <c r="H20" s="25">
        <v>7.6699000000000003E-2</v>
      </c>
      <c r="I20" s="58"/>
    </row>
    <row r="21" spans="2:9" x14ac:dyDescent="0.2">
      <c r="B21" s="21" t="s">
        <v>403</v>
      </c>
      <c r="C21" s="21" t="s">
        <v>404</v>
      </c>
      <c r="D21" s="21" t="s">
        <v>379</v>
      </c>
      <c r="E21" s="24">
        <v>1000</v>
      </c>
      <c r="F21" s="22">
        <v>4857.91</v>
      </c>
      <c r="G21" s="23">
        <v>0.89850902615425399</v>
      </c>
      <c r="H21" s="25">
        <v>7.85E-2</v>
      </c>
      <c r="I21" s="58"/>
    </row>
    <row r="22" spans="2:9" x14ac:dyDescent="0.2">
      <c r="B22" s="21" t="s">
        <v>405</v>
      </c>
      <c r="C22" s="21" t="s">
        <v>406</v>
      </c>
      <c r="D22" s="21" t="s">
        <v>379</v>
      </c>
      <c r="E22" s="24">
        <v>800</v>
      </c>
      <c r="F22" s="22">
        <v>3892.9760000000001</v>
      </c>
      <c r="G22" s="23">
        <v>0.72003682130831603</v>
      </c>
      <c r="H22" s="25">
        <v>7.6600000000000001E-2</v>
      </c>
      <c r="I22" s="58"/>
    </row>
    <row r="23" spans="2:9" x14ac:dyDescent="0.2">
      <c r="B23" s="21" t="s">
        <v>407</v>
      </c>
      <c r="C23" s="21" t="s">
        <v>408</v>
      </c>
      <c r="D23" s="21" t="s">
        <v>170</v>
      </c>
      <c r="E23" s="24">
        <v>500</v>
      </c>
      <c r="F23" s="22">
        <v>2463.2649999999999</v>
      </c>
      <c r="G23" s="23">
        <v>0.45560041999745898</v>
      </c>
      <c r="H23" s="25">
        <v>7.5601000000000002E-2</v>
      </c>
      <c r="I23" s="58"/>
    </row>
    <row r="24" spans="2:9" x14ac:dyDescent="0.2">
      <c r="B24" s="20" t="s">
        <v>156</v>
      </c>
      <c r="C24" s="20"/>
      <c r="D24" s="20"/>
      <c r="E24" s="20"/>
      <c r="F24" s="43">
        <f>SUM(F6:F23)</f>
        <v>199670.06880000001</v>
      </c>
      <c r="G24" s="44">
        <f>SUM(G6:G23)</f>
        <v>36.930564598693856</v>
      </c>
      <c r="H24" s="20"/>
      <c r="I24" s="20"/>
    </row>
    <row r="25" spans="2:9" x14ac:dyDescent="0.2">
      <c r="B25" s="20" t="s">
        <v>169</v>
      </c>
      <c r="C25" s="21"/>
      <c r="D25" s="21"/>
      <c r="E25" s="21"/>
      <c r="F25" s="22"/>
      <c r="G25" s="23"/>
      <c r="H25" s="21"/>
      <c r="I25" s="21"/>
    </row>
    <row r="26" spans="2:9" x14ac:dyDescent="0.2">
      <c r="B26" s="21" t="s">
        <v>409</v>
      </c>
      <c r="C26" s="21" t="s">
        <v>410</v>
      </c>
      <c r="D26" s="21" t="s">
        <v>170</v>
      </c>
      <c r="E26" s="24">
        <v>9000</v>
      </c>
      <c r="F26" s="22">
        <v>44593.065000000002</v>
      </c>
      <c r="G26" s="23">
        <v>8.2478414392986608</v>
      </c>
      <c r="H26" s="25">
        <v>7.5700000000000003E-2</v>
      </c>
      <c r="I26" s="58"/>
    </row>
    <row r="27" spans="2:9" x14ac:dyDescent="0.2">
      <c r="B27" s="21" t="s">
        <v>411</v>
      </c>
      <c r="C27" s="21" t="s">
        <v>412</v>
      </c>
      <c r="D27" s="21" t="s">
        <v>170</v>
      </c>
      <c r="E27" s="24">
        <v>5500</v>
      </c>
      <c r="F27" s="22">
        <v>26128.162499999999</v>
      </c>
      <c r="G27" s="23">
        <v>4.8326111111723096</v>
      </c>
      <c r="H27" s="25">
        <v>8.1549999999999997E-2</v>
      </c>
      <c r="I27" s="58"/>
    </row>
    <row r="28" spans="2:9" x14ac:dyDescent="0.2">
      <c r="B28" s="21" t="s">
        <v>413</v>
      </c>
      <c r="C28" s="21" t="s">
        <v>414</v>
      </c>
      <c r="D28" s="21" t="s">
        <v>170</v>
      </c>
      <c r="E28" s="24">
        <v>2000</v>
      </c>
      <c r="F28" s="22">
        <v>9762</v>
      </c>
      <c r="G28" s="23">
        <v>1.80555940997627</v>
      </c>
      <c r="H28" s="25">
        <v>8.3950999999999998E-2</v>
      </c>
      <c r="I28" s="58"/>
    </row>
    <row r="29" spans="2:9" x14ac:dyDescent="0.2">
      <c r="B29" s="21" t="s">
        <v>415</v>
      </c>
      <c r="C29" s="21" t="s">
        <v>416</v>
      </c>
      <c r="D29" s="21" t="s">
        <v>170</v>
      </c>
      <c r="E29" s="24">
        <v>2000</v>
      </c>
      <c r="F29" s="22">
        <v>9738.41</v>
      </c>
      <c r="G29" s="23">
        <v>1.8011962521724001</v>
      </c>
      <c r="H29" s="25">
        <v>7.7201000000000006E-2</v>
      </c>
      <c r="I29" s="58"/>
    </row>
    <row r="30" spans="2:9" x14ac:dyDescent="0.2">
      <c r="B30" s="21" t="s">
        <v>417</v>
      </c>
      <c r="C30" s="21" t="s">
        <v>418</v>
      </c>
      <c r="D30" s="21" t="s">
        <v>379</v>
      </c>
      <c r="E30" s="24">
        <v>2000</v>
      </c>
      <c r="F30" s="22">
        <v>9710.19</v>
      </c>
      <c r="G30" s="23">
        <v>1.79597673910648</v>
      </c>
      <c r="H30" s="25">
        <v>8.4448999999999996E-2</v>
      </c>
      <c r="I30" s="58"/>
    </row>
    <row r="31" spans="2:9" x14ac:dyDescent="0.2">
      <c r="B31" s="21" t="s">
        <v>419</v>
      </c>
      <c r="C31" s="21" t="s">
        <v>420</v>
      </c>
      <c r="D31" s="21" t="s">
        <v>170</v>
      </c>
      <c r="E31" s="24">
        <v>1500</v>
      </c>
      <c r="F31" s="22">
        <v>7430.7150000000001</v>
      </c>
      <c r="G31" s="23">
        <v>1.3743697388959</v>
      </c>
      <c r="H31" s="25">
        <v>7.7352000000000004E-2</v>
      </c>
      <c r="I31" s="58"/>
    </row>
    <row r="32" spans="2:9" x14ac:dyDescent="0.2">
      <c r="B32" s="21" t="s">
        <v>368</v>
      </c>
      <c r="C32" s="21" t="s">
        <v>369</v>
      </c>
      <c r="D32" s="21" t="s">
        <v>170</v>
      </c>
      <c r="E32" s="24">
        <v>960</v>
      </c>
      <c r="F32" s="22">
        <v>4768.1232</v>
      </c>
      <c r="G32" s="23">
        <v>0.881902244589855</v>
      </c>
      <c r="H32" s="25">
        <v>7.6255000000000003E-2</v>
      </c>
      <c r="I32" s="58"/>
    </row>
    <row r="33" spans="2:9" x14ac:dyDescent="0.2">
      <c r="B33" s="21" t="s">
        <v>421</v>
      </c>
      <c r="C33" s="21" t="s">
        <v>422</v>
      </c>
      <c r="D33" s="21" t="s">
        <v>170</v>
      </c>
      <c r="E33" s="24">
        <v>1000</v>
      </c>
      <c r="F33" s="22">
        <v>4754.8249999999998</v>
      </c>
      <c r="G33" s="23">
        <v>0.87944263691256097</v>
      </c>
      <c r="H33" s="25">
        <v>8.2546999999999995E-2</v>
      </c>
      <c r="I33" s="58"/>
    </row>
    <row r="34" spans="2:9" x14ac:dyDescent="0.2">
      <c r="B34" s="21" t="s">
        <v>423</v>
      </c>
      <c r="C34" s="21" t="s">
        <v>424</v>
      </c>
      <c r="D34" s="21" t="s">
        <v>170</v>
      </c>
      <c r="E34" s="24">
        <v>800</v>
      </c>
      <c r="F34" s="22">
        <v>3918.5120000000002</v>
      </c>
      <c r="G34" s="23">
        <v>0.72475990726336104</v>
      </c>
      <c r="H34" s="25">
        <v>8.0749000000000001E-2</v>
      </c>
      <c r="I34" s="58"/>
    </row>
    <row r="35" spans="2:9" x14ac:dyDescent="0.2">
      <c r="B35" s="21" t="s">
        <v>425</v>
      </c>
      <c r="C35" s="21" t="s">
        <v>426</v>
      </c>
      <c r="D35" s="21" t="s">
        <v>170</v>
      </c>
      <c r="E35" s="24">
        <v>500</v>
      </c>
      <c r="F35" s="22">
        <v>2372.67</v>
      </c>
      <c r="G35" s="23">
        <v>0.43884415542597799</v>
      </c>
      <c r="H35" s="25">
        <v>8.2999000000000003E-2</v>
      </c>
      <c r="I35" s="58"/>
    </row>
    <row r="36" spans="2:9" x14ac:dyDescent="0.2">
      <c r="B36" s="20" t="s">
        <v>156</v>
      </c>
      <c r="C36" s="20"/>
      <c r="D36" s="20"/>
      <c r="E36" s="20"/>
      <c r="F36" s="43">
        <f>SUM(F25:F35)</f>
        <v>123176.67270000001</v>
      </c>
      <c r="G36" s="44">
        <f>SUM(G25:G35)</f>
        <v>22.782503634813779</v>
      </c>
      <c r="H36" s="20"/>
      <c r="I36" s="20"/>
    </row>
    <row r="37" spans="2:9" x14ac:dyDescent="0.2">
      <c r="B37" s="20" t="s">
        <v>171</v>
      </c>
      <c r="C37" s="21"/>
      <c r="D37" s="21"/>
      <c r="E37" s="21"/>
      <c r="F37" s="22"/>
      <c r="G37" s="23"/>
      <c r="H37" s="21"/>
      <c r="I37" s="21"/>
    </row>
    <row r="38" spans="2:9" x14ac:dyDescent="0.2">
      <c r="B38" s="21" t="s">
        <v>427</v>
      </c>
      <c r="C38" s="21" t="s">
        <v>428</v>
      </c>
      <c r="D38" s="21" t="s">
        <v>438</v>
      </c>
      <c r="E38" s="24">
        <v>15000000</v>
      </c>
      <c r="F38" s="22">
        <v>14771.25</v>
      </c>
      <c r="G38" s="23">
        <v>2.7320599707654099</v>
      </c>
      <c r="H38" s="25">
        <v>5.9499000000000003E-2</v>
      </c>
      <c r="I38" s="58"/>
    </row>
    <row r="39" spans="2:9" x14ac:dyDescent="0.2">
      <c r="B39" s="21" t="s">
        <v>429</v>
      </c>
      <c r="C39" s="21" t="s">
        <v>430</v>
      </c>
      <c r="D39" s="21" t="s">
        <v>438</v>
      </c>
      <c r="E39" s="24">
        <v>15000000</v>
      </c>
      <c r="F39" s="22">
        <v>14652.465</v>
      </c>
      <c r="G39" s="23">
        <v>2.7100897418662102</v>
      </c>
      <c r="H39" s="25">
        <v>6.3191999999999998E-2</v>
      </c>
      <c r="I39" s="58"/>
    </row>
    <row r="40" spans="2:9" x14ac:dyDescent="0.2">
      <c r="B40" s="21" t="s">
        <v>431</v>
      </c>
      <c r="C40" s="21" t="s">
        <v>432</v>
      </c>
      <c r="D40" s="21" t="s">
        <v>438</v>
      </c>
      <c r="E40" s="24">
        <v>12500000</v>
      </c>
      <c r="F40" s="22">
        <v>11801.275</v>
      </c>
      <c r="G40" s="23">
        <v>2.1827395130063199</v>
      </c>
      <c r="H40" s="25">
        <v>6.6291000000000003E-2</v>
      </c>
      <c r="I40" s="58"/>
    </row>
    <row r="41" spans="2:9" x14ac:dyDescent="0.2">
      <c r="B41" s="21" t="s">
        <v>433</v>
      </c>
      <c r="C41" s="21" t="s">
        <v>434</v>
      </c>
      <c r="D41" s="21" t="s">
        <v>438</v>
      </c>
      <c r="E41" s="24">
        <v>5000000</v>
      </c>
      <c r="F41" s="22">
        <v>4878.38</v>
      </c>
      <c r="G41" s="23">
        <v>0.90229511518541705</v>
      </c>
      <c r="H41" s="25">
        <v>6.3191999999999998E-2</v>
      </c>
      <c r="I41" s="58"/>
    </row>
    <row r="42" spans="2:9" x14ac:dyDescent="0.2">
      <c r="B42" s="20" t="s">
        <v>156</v>
      </c>
      <c r="C42" s="20"/>
      <c r="D42" s="20"/>
      <c r="E42" s="20"/>
      <c r="F42" s="35">
        <f>SUM(F37:F41)</f>
        <v>46103.369999999995</v>
      </c>
      <c r="G42" s="36">
        <f>SUM(G37:G41)</f>
        <v>8.5271843408233572</v>
      </c>
      <c r="H42" s="20"/>
      <c r="I42" s="20"/>
    </row>
    <row r="43" spans="2:9" x14ac:dyDescent="0.2">
      <c r="B43" s="42" t="s">
        <v>159</v>
      </c>
      <c r="C43" s="42"/>
      <c r="D43" s="42"/>
      <c r="E43" s="42"/>
      <c r="F43" s="43">
        <f>+F24+F36+F42</f>
        <v>368950.1115</v>
      </c>
      <c r="G43" s="44">
        <f>+G24+G36+G42</f>
        <v>68.240252574330995</v>
      </c>
      <c r="H43" s="20"/>
      <c r="I43" s="20"/>
    </row>
    <row r="44" spans="2:9" x14ac:dyDescent="0.2">
      <c r="B44" s="20" t="s">
        <v>435</v>
      </c>
      <c r="C44" s="21"/>
      <c r="D44" s="21"/>
      <c r="E44" s="21"/>
      <c r="F44" s="22"/>
      <c r="G44" s="23"/>
      <c r="H44" s="21"/>
      <c r="I44" s="21"/>
    </row>
    <row r="45" spans="2:9" x14ac:dyDescent="0.2">
      <c r="B45" s="21" t="s">
        <v>436</v>
      </c>
      <c r="C45" s="21" t="s">
        <v>437</v>
      </c>
      <c r="D45" s="21" t="s">
        <v>438</v>
      </c>
      <c r="E45" s="24">
        <v>25500000</v>
      </c>
      <c r="F45" s="22">
        <v>25507.241999999998</v>
      </c>
      <c r="G45" s="23">
        <v>4.7177669346078597</v>
      </c>
      <c r="H45" s="25">
        <v>4.9473000000000003E-2</v>
      </c>
      <c r="I45" s="58"/>
    </row>
    <row r="46" spans="2:9" x14ac:dyDescent="0.2">
      <c r="B46" s="20" t="s">
        <v>159</v>
      </c>
      <c r="C46" s="20"/>
      <c r="D46" s="20"/>
      <c r="E46" s="20"/>
      <c r="F46" s="43">
        <f>SUM(F45:F45)</f>
        <v>25507.241999999998</v>
      </c>
      <c r="G46" s="44">
        <f>SUM(G45:G45)</f>
        <v>4.7177669346078597</v>
      </c>
      <c r="H46" s="20"/>
      <c r="I46" s="20"/>
    </row>
    <row r="47" spans="2:9" x14ac:dyDescent="0.2">
      <c r="B47" s="20" t="s">
        <v>439</v>
      </c>
      <c r="C47" s="21"/>
      <c r="D47" s="21"/>
      <c r="E47" s="21"/>
      <c r="F47" s="22"/>
      <c r="G47" s="23"/>
      <c r="H47" s="21"/>
      <c r="I47" s="21"/>
    </row>
    <row r="48" spans="2:9" x14ac:dyDescent="0.2">
      <c r="B48" s="21" t="s">
        <v>440</v>
      </c>
      <c r="C48" s="21" t="s">
        <v>441</v>
      </c>
      <c r="D48" s="21"/>
      <c r="E48" s="24">
        <v>6926.55</v>
      </c>
      <c r="F48" s="22">
        <v>834.2373877</v>
      </c>
      <c r="G48" s="23">
        <v>0.15429882867401701</v>
      </c>
      <c r="H48" s="21"/>
      <c r="I48" s="21"/>
    </row>
    <row r="49" spans="2:9" x14ac:dyDescent="0.2">
      <c r="B49" s="20" t="s">
        <v>156</v>
      </c>
      <c r="C49" s="20"/>
      <c r="D49" s="20"/>
      <c r="E49" s="20"/>
      <c r="F49" s="43">
        <f>SUM(F48:F48)</f>
        <v>834.2373877</v>
      </c>
      <c r="G49" s="44">
        <f>SUM(G48:G48)</f>
        <v>0.15429882867401701</v>
      </c>
      <c r="H49" s="20"/>
      <c r="I49" s="20"/>
    </row>
    <row r="50" spans="2:9" x14ac:dyDescent="0.2">
      <c r="B50" s="20"/>
      <c r="C50" s="21"/>
      <c r="D50" s="21"/>
      <c r="E50" s="21"/>
      <c r="F50" s="22"/>
      <c r="G50" s="23"/>
      <c r="H50" s="21"/>
      <c r="I50" s="21"/>
    </row>
    <row r="51" spans="2:9" x14ac:dyDescent="0.2">
      <c r="B51" s="20" t="s">
        <v>179</v>
      </c>
      <c r="C51" s="20"/>
      <c r="D51" s="20"/>
      <c r="E51" s="20"/>
      <c r="F51" s="43">
        <v>162114.9435273</v>
      </c>
      <c r="G51" s="44">
        <v>29.984445992981801</v>
      </c>
      <c r="H51" s="25">
        <v>5.74E-2</v>
      </c>
      <c r="I51" s="25"/>
    </row>
    <row r="52" spans="2:9" x14ac:dyDescent="0.2">
      <c r="B52" s="21"/>
      <c r="C52" s="21"/>
      <c r="D52" s="21"/>
      <c r="E52" s="21"/>
      <c r="F52" s="22"/>
      <c r="G52" s="23"/>
      <c r="H52" s="21"/>
      <c r="I52" s="21"/>
    </row>
    <row r="53" spans="2:9" x14ac:dyDescent="0.2">
      <c r="B53" s="42" t="s">
        <v>182</v>
      </c>
      <c r="C53" s="42"/>
      <c r="D53" s="42"/>
      <c r="E53" s="42"/>
      <c r="F53" s="43">
        <f>F54-(F24+F36+F42+F46+F49+F51)</f>
        <v>-16743.073214999982</v>
      </c>
      <c r="G53" s="44">
        <f>G54-(G24+G36+G42+G46+G49+G51)</f>
        <v>-3.0967643305946808</v>
      </c>
      <c r="H53" s="20"/>
      <c r="I53" s="20"/>
    </row>
    <row r="54" spans="2:9" x14ac:dyDescent="0.2">
      <c r="B54" s="42" t="s">
        <v>180</v>
      </c>
      <c r="C54" s="42"/>
      <c r="D54" s="42"/>
      <c r="E54" s="42"/>
      <c r="F54" s="43">
        <v>540663.46120000002</v>
      </c>
      <c r="G54" s="44">
        <v>100</v>
      </c>
      <c r="H54" s="45"/>
      <c r="I54" s="45"/>
    </row>
    <row r="56" spans="2:9" x14ac:dyDescent="0.2">
      <c r="B56" s="14" t="s">
        <v>443</v>
      </c>
    </row>
    <row r="57" spans="2:9" ht="40.049999999999997" customHeight="1" x14ac:dyDescent="0.2">
      <c r="B57" s="165" t="s">
        <v>444</v>
      </c>
      <c r="C57" s="165"/>
      <c r="D57" s="165"/>
      <c r="E57" s="165"/>
      <c r="F57" s="165"/>
      <c r="G57" s="165"/>
      <c r="H57" s="165"/>
      <c r="I57" s="165"/>
    </row>
    <row r="58" spans="2:9" x14ac:dyDescent="0.2">
      <c r="B58" s="14"/>
    </row>
    <row r="59" spans="2:9" x14ac:dyDescent="0.2">
      <c r="B59" s="14"/>
    </row>
    <row r="60" spans="2:9" x14ac:dyDescent="0.2">
      <c r="B60" s="14" t="s">
        <v>1577</v>
      </c>
    </row>
    <row r="61" spans="2:9" x14ac:dyDescent="0.2">
      <c r="B61" s="14"/>
    </row>
    <row r="62" spans="2:9" x14ac:dyDescent="0.2">
      <c r="B62" s="14" t="s">
        <v>207</v>
      </c>
    </row>
    <row r="63" spans="2:9" x14ac:dyDescent="0.2">
      <c r="B63" s="14"/>
    </row>
    <row r="64" spans="2:9" x14ac:dyDescent="0.2">
      <c r="B64" s="6" t="s">
        <v>1578</v>
      </c>
    </row>
    <row r="65" spans="2:9" x14ac:dyDescent="0.2">
      <c r="B65" s="6" t="s">
        <v>1579</v>
      </c>
    </row>
    <row r="66" spans="2:9" x14ac:dyDescent="0.2">
      <c r="B66" s="14"/>
    </row>
    <row r="67" spans="2:9" x14ac:dyDescent="0.2">
      <c r="B67" s="42" t="s">
        <v>1580</v>
      </c>
      <c r="C67" s="42" t="s">
        <v>1587</v>
      </c>
      <c r="D67" s="42" t="s">
        <v>1673</v>
      </c>
    </row>
    <row r="68" spans="2:9" x14ac:dyDescent="0.2">
      <c r="B68" s="65" t="s">
        <v>1581</v>
      </c>
      <c r="C68" s="65">
        <v>1079.2842000000001</v>
      </c>
      <c r="D68" s="65">
        <v>1082.5385000000001</v>
      </c>
    </row>
    <row r="69" spans="2:9" x14ac:dyDescent="0.2">
      <c r="B69" s="65" t="s">
        <v>1582</v>
      </c>
      <c r="C69" s="65">
        <v>1007.3423</v>
      </c>
      <c r="D69" s="65">
        <v>1010.2145</v>
      </c>
    </row>
    <row r="70" spans="2:9" x14ac:dyDescent="0.2">
      <c r="B70" s="14"/>
    </row>
    <row r="71" spans="2:9" x14ac:dyDescent="0.2">
      <c r="B71" s="6" t="s">
        <v>1684</v>
      </c>
    </row>
    <row r="72" spans="2:9" x14ac:dyDescent="0.2">
      <c r="B72" s="6" t="s">
        <v>1583</v>
      </c>
    </row>
    <row r="73" spans="2:9" x14ac:dyDescent="0.2">
      <c r="B73" s="6" t="s">
        <v>1584</v>
      </c>
    </row>
    <row r="74" spans="2:9" x14ac:dyDescent="0.2">
      <c r="B74" s="6" t="s">
        <v>1585</v>
      </c>
    </row>
    <row r="75" spans="2:9" x14ac:dyDescent="0.2">
      <c r="B75" s="6" t="s">
        <v>1586</v>
      </c>
    </row>
    <row r="79" spans="2:9" x14ac:dyDescent="0.2">
      <c r="B79" s="14" t="s">
        <v>1547</v>
      </c>
      <c r="C79" s="14"/>
      <c r="D79" s="54"/>
      <c r="E79" s="14"/>
      <c r="H79" s="11"/>
      <c r="I79" s="11"/>
    </row>
    <row r="80" spans="2:9" x14ac:dyDescent="0.2">
      <c r="D80" s="55"/>
      <c r="E80" s="55"/>
      <c r="H80" s="11"/>
      <c r="I80" s="11"/>
    </row>
    <row r="81" spans="2:9" x14ac:dyDescent="0.2">
      <c r="H81" s="11"/>
      <c r="I81" s="11"/>
    </row>
    <row r="82" spans="2:9" x14ac:dyDescent="0.2">
      <c r="H82" s="11"/>
      <c r="I82" s="11"/>
    </row>
    <row r="83" spans="2:9" x14ac:dyDescent="0.2">
      <c r="H83" s="11"/>
      <c r="I83" s="11"/>
    </row>
    <row r="84" spans="2:9" x14ac:dyDescent="0.2">
      <c r="B84" s="14"/>
      <c r="H84" s="11"/>
      <c r="I84" s="11"/>
    </row>
    <row r="85" spans="2:9" x14ac:dyDescent="0.2">
      <c r="H85" s="11"/>
      <c r="I85" s="11"/>
    </row>
    <row r="86" spans="2:9" x14ac:dyDescent="0.2">
      <c r="H86" s="11"/>
      <c r="I86" s="11"/>
    </row>
    <row r="87" spans="2:9" x14ac:dyDescent="0.2">
      <c r="H87" s="11"/>
      <c r="I87" s="11"/>
    </row>
    <row r="88" spans="2:9" x14ac:dyDescent="0.2">
      <c r="H88" s="11"/>
      <c r="I88" s="11"/>
    </row>
    <row r="89" spans="2:9" x14ac:dyDescent="0.2">
      <c r="H89" s="11"/>
      <c r="I89" s="11"/>
    </row>
    <row r="90" spans="2:9" x14ac:dyDescent="0.2">
      <c r="H90" s="11"/>
      <c r="I90" s="11"/>
    </row>
    <row r="91" spans="2:9" x14ac:dyDescent="0.2">
      <c r="H91" s="11"/>
      <c r="I91" s="11"/>
    </row>
    <row r="92" spans="2:9" x14ac:dyDescent="0.2">
      <c r="H92" s="11"/>
      <c r="I92" s="11"/>
    </row>
    <row r="93" spans="2:9" x14ac:dyDescent="0.2">
      <c r="H93" s="11"/>
      <c r="I93" s="11"/>
    </row>
    <row r="94" spans="2:9" x14ac:dyDescent="0.2">
      <c r="H94" s="11"/>
      <c r="I94" s="11"/>
    </row>
    <row r="95" spans="2:9" x14ac:dyDescent="0.2">
      <c r="H95" s="11"/>
      <c r="I95" s="11"/>
    </row>
    <row r="96" spans="2:9" x14ac:dyDescent="0.2">
      <c r="H96" s="11"/>
      <c r="I96" s="11"/>
    </row>
    <row r="97" spans="2:9" x14ac:dyDescent="0.2">
      <c r="H97" s="11"/>
      <c r="I97" s="11"/>
    </row>
    <row r="98" spans="2:9" x14ac:dyDescent="0.2">
      <c r="H98" s="11"/>
      <c r="I98" s="11"/>
    </row>
    <row r="99" spans="2:9" x14ac:dyDescent="0.2">
      <c r="H99" s="11"/>
      <c r="I99" s="11"/>
    </row>
    <row r="100" spans="2:9" x14ac:dyDescent="0.2">
      <c r="B100" s="14" t="s">
        <v>1544</v>
      </c>
      <c r="H100" s="11"/>
      <c r="I100" s="11"/>
    </row>
    <row r="101" spans="2:9" x14ac:dyDescent="0.2">
      <c r="B101" s="61" t="s">
        <v>1548</v>
      </c>
      <c r="H101" s="11"/>
      <c r="I101" s="11"/>
    </row>
    <row r="102" spans="2:9" x14ac:dyDescent="0.2">
      <c r="H102" s="11"/>
      <c r="I102" s="11"/>
    </row>
    <row r="103" spans="2:9" x14ac:dyDescent="0.2">
      <c r="H103" s="11"/>
      <c r="I103" s="11"/>
    </row>
    <row r="104" spans="2:9" x14ac:dyDescent="0.2">
      <c r="H104" s="11"/>
      <c r="I104" s="11"/>
    </row>
    <row r="105" spans="2:9" x14ac:dyDescent="0.2">
      <c r="H105" s="11"/>
      <c r="I105" s="11"/>
    </row>
    <row r="106" spans="2:9" x14ac:dyDescent="0.2">
      <c r="H106" s="11"/>
      <c r="I106" s="11"/>
    </row>
    <row r="107" spans="2:9" x14ac:dyDescent="0.2">
      <c r="H107" s="11"/>
      <c r="I107" s="11"/>
    </row>
    <row r="108" spans="2:9" x14ac:dyDescent="0.2">
      <c r="H108" s="11"/>
      <c r="I108" s="11"/>
    </row>
    <row r="109" spans="2:9" x14ac:dyDescent="0.2">
      <c r="H109" s="11"/>
      <c r="I109" s="11"/>
    </row>
    <row r="110" spans="2:9" x14ac:dyDescent="0.2">
      <c r="H110" s="11"/>
      <c r="I110" s="11"/>
    </row>
    <row r="111" spans="2:9" x14ac:dyDescent="0.2">
      <c r="H111" s="11"/>
      <c r="I111" s="11"/>
    </row>
    <row r="112" spans="2:9" x14ac:dyDescent="0.2">
      <c r="H112" s="11"/>
      <c r="I112" s="11"/>
    </row>
    <row r="113" spans="8:9" x14ac:dyDescent="0.2">
      <c r="H113" s="11"/>
      <c r="I113" s="11"/>
    </row>
    <row r="114" spans="8:9" x14ac:dyDescent="0.2">
      <c r="H114" s="11"/>
      <c r="I114" s="11"/>
    </row>
    <row r="115" spans="8:9" x14ac:dyDescent="0.2">
      <c r="H115" s="11"/>
      <c r="I115" s="11"/>
    </row>
    <row r="116" spans="8:9" x14ac:dyDescent="0.2">
      <c r="H116" s="11"/>
      <c r="I116" s="11"/>
    </row>
    <row r="117" spans="8:9" x14ac:dyDescent="0.2">
      <c r="H117" s="11"/>
      <c r="I117" s="11"/>
    </row>
    <row r="118" spans="8:9" x14ac:dyDescent="0.2">
      <c r="H118" s="11"/>
      <c r="I118" s="11"/>
    </row>
    <row r="119" spans="8:9" x14ac:dyDescent="0.2">
      <c r="H119" s="11"/>
      <c r="I119" s="11"/>
    </row>
    <row r="120" spans="8:9" x14ac:dyDescent="0.2">
      <c r="H120" s="11"/>
      <c r="I120" s="11"/>
    </row>
    <row r="121" spans="8:9" x14ac:dyDescent="0.2">
      <c r="H121" s="11"/>
      <c r="I121" s="11"/>
    </row>
    <row r="122" spans="8:9" x14ac:dyDescent="0.2">
      <c r="H122" s="11"/>
      <c r="I122" s="11"/>
    </row>
  </sheetData>
  <mergeCells count="2">
    <mergeCell ref="B1:C1"/>
    <mergeCell ref="B57:I57"/>
  </mergeCells>
  <conditionalFormatting sqref="G1:G3 G5:G56 G58:G122">
    <cfRule type="cellIs" dxfId="16" priority="2" stopIfTrue="1" operator="between">
      <formula>0.009</formula>
      <formula>-0.009</formula>
    </cfRule>
  </conditionalFormatting>
  <hyperlinks>
    <hyperlink ref="A2" location="Index!A1" display="-" xr:uid="{02C6A470-714F-4B1E-8002-9774FD093E3C}"/>
  </hyperlinks>
  <pageMargins left="0.7" right="0.7" top="0.75" bottom="0.75" header="0.3" footer="0.3"/>
  <pageSetup paperSize="9" scale="57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096F5-77D1-4642-97E7-B1DA2682FA9C}">
  <dimension ref="A1:I157"/>
  <sheetViews>
    <sheetView view="pageBreakPreview" zoomScaleNormal="100" zoomScaleSheetLayoutView="100" workbookViewId="0"/>
  </sheetViews>
  <sheetFormatPr defaultColWidth="9.109375" defaultRowHeight="10.199999999999999" x14ac:dyDescent="0.2"/>
  <cols>
    <col min="1" max="1" width="7.21875" style="6" customWidth="1"/>
    <col min="2" max="2" width="52.21875" style="6" bestFit="1" customWidth="1"/>
    <col min="3" max="3" width="20.21875" style="6" bestFit="1" customWidth="1"/>
    <col min="4" max="4" width="18.109375" style="6" bestFit="1" customWidth="1"/>
    <col min="5" max="5" width="13.44140625" style="6" bestFit="1" customWidth="1"/>
    <col min="6" max="6" width="12.77734375" style="8" bestFit="1" customWidth="1"/>
    <col min="7" max="7" width="6.77734375" style="12" bestFit="1" customWidth="1"/>
    <col min="8" max="8" width="14.33203125" style="6" bestFit="1" customWidth="1"/>
    <col min="9" max="9" width="10.6640625" style="6" bestFit="1" customWidth="1"/>
    <col min="10" max="16384" width="9.109375" style="6"/>
  </cols>
  <sheetData>
    <row r="1" spans="1:9" s="1" customFormat="1" ht="16.8" customHeight="1" x14ac:dyDescent="0.25">
      <c r="B1" s="154" t="s">
        <v>16</v>
      </c>
      <c r="C1" s="155"/>
      <c r="D1" s="10"/>
      <c r="F1" s="5"/>
      <c r="G1" s="12"/>
    </row>
    <row r="2" spans="1:9" s="1" customFormat="1" ht="14.4" x14ac:dyDescent="0.3">
      <c r="A2" s="60" t="s">
        <v>1576</v>
      </c>
      <c r="F2" s="5"/>
      <c r="G2" s="12"/>
    </row>
    <row r="3" spans="1:9" s="1" customFormat="1" ht="12" x14ac:dyDescent="0.2">
      <c r="B3" s="7" t="s">
        <v>9</v>
      </c>
      <c r="C3" s="2"/>
      <c r="D3" s="3"/>
      <c r="E3" s="3"/>
      <c r="F3" s="4"/>
      <c r="G3" s="12"/>
    </row>
    <row r="4" spans="1:9" s="1" customFormat="1" ht="25.5" customHeight="1" x14ac:dyDescent="0.2">
      <c r="B4" s="133" t="s">
        <v>7</v>
      </c>
      <c r="C4" s="133" t="s">
        <v>8</v>
      </c>
      <c r="D4" s="70" t="s">
        <v>442</v>
      </c>
      <c r="E4" s="70" t="s">
        <v>0</v>
      </c>
      <c r="F4" s="134" t="s">
        <v>4</v>
      </c>
      <c r="G4" s="135" t="s">
        <v>5</v>
      </c>
      <c r="H4" s="136" t="s">
        <v>6</v>
      </c>
      <c r="I4" s="137" t="s">
        <v>373</v>
      </c>
    </row>
    <row r="5" spans="1:9" x14ac:dyDescent="0.2">
      <c r="B5" s="20" t="s">
        <v>160</v>
      </c>
      <c r="C5" s="21"/>
      <c r="D5" s="21"/>
      <c r="E5" s="21"/>
      <c r="F5" s="22"/>
      <c r="G5" s="23"/>
      <c r="H5" s="21"/>
      <c r="I5" s="21"/>
    </row>
    <row r="6" spans="1:9" x14ac:dyDescent="0.2">
      <c r="B6" s="20" t="s">
        <v>28</v>
      </c>
      <c r="C6" s="21"/>
      <c r="D6" s="21"/>
      <c r="E6" s="21"/>
      <c r="F6" s="22"/>
      <c r="G6" s="23"/>
      <c r="H6" s="21"/>
      <c r="I6" s="21"/>
    </row>
    <row r="7" spans="1:9" x14ac:dyDescent="0.2">
      <c r="B7" s="21" t="s">
        <v>449</v>
      </c>
      <c r="C7" s="21" t="s">
        <v>450</v>
      </c>
      <c r="D7" s="21" t="s">
        <v>161</v>
      </c>
      <c r="E7" s="24">
        <v>4500</v>
      </c>
      <c r="F7" s="22">
        <v>44999.91</v>
      </c>
      <c r="G7" s="23">
        <v>4.1278907907627502</v>
      </c>
      <c r="H7" s="25">
        <v>7.3507000000000003E-2</v>
      </c>
      <c r="I7" s="58"/>
    </row>
    <row r="8" spans="1:9" x14ac:dyDescent="0.2">
      <c r="B8" s="20" t="s">
        <v>156</v>
      </c>
      <c r="C8" s="20"/>
      <c r="D8" s="20"/>
      <c r="E8" s="20"/>
      <c r="F8" s="35">
        <f>SUM(F6:F7)</f>
        <v>44999.91</v>
      </c>
      <c r="G8" s="36">
        <f>SUM(G6:G7)</f>
        <v>4.1278907907627502</v>
      </c>
      <c r="H8" s="20"/>
      <c r="I8" s="20"/>
    </row>
    <row r="9" spans="1:9" x14ac:dyDescent="0.2">
      <c r="B9" s="42" t="s">
        <v>166</v>
      </c>
      <c r="C9" s="65"/>
      <c r="D9" s="65"/>
      <c r="E9" s="65"/>
      <c r="F9" s="139"/>
      <c r="G9" s="140"/>
      <c r="H9" s="21"/>
      <c r="I9" s="21"/>
    </row>
    <row r="10" spans="1:9" x14ac:dyDescent="0.2">
      <c r="B10" s="20" t="s">
        <v>156</v>
      </c>
      <c r="C10" s="20"/>
      <c r="D10" s="20"/>
      <c r="E10" s="20"/>
      <c r="F10" s="30" t="s">
        <v>167</v>
      </c>
      <c r="G10" s="31" t="s">
        <v>167</v>
      </c>
      <c r="H10" s="20"/>
      <c r="I10" s="20"/>
    </row>
    <row r="11" spans="1:9" x14ac:dyDescent="0.2">
      <c r="B11" s="42" t="s">
        <v>159</v>
      </c>
      <c r="C11" s="42"/>
      <c r="D11" s="42"/>
      <c r="E11" s="42"/>
      <c r="F11" s="141">
        <f>F8</f>
        <v>44999.91</v>
      </c>
      <c r="G11" s="142">
        <f>G8</f>
        <v>4.1278907907627502</v>
      </c>
      <c r="H11" s="20"/>
      <c r="I11" s="20"/>
    </row>
    <row r="12" spans="1:9" x14ac:dyDescent="0.2">
      <c r="B12" s="20" t="s">
        <v>168</v>
      </c>
      <c r="C12" s="21"/>
      <c r="D12" s="21"/>
      <c r="E12" s="21"/>
      <c r="F12" s="22"/>
      <c r="G12" s="23"/>
      <c r="H12" s="21"/>
      <c r="I12" s="21"/>
    </row>
    <row r="13" spans="1:9" x14ac:dyDescent="0.2">
      <c r="B13" s="20" t="s">
        <v>374</v>
      </c>
      <c r="C13" s="21"/>
      <c r="D13" s="21"/>
      <c r="E13" s="21"/>
      <c r="F13" s="22"/>
      <c r="G13" s="23"/>
      <c r="H13" s="21"/>
      <c r="I13" s="21"/>
    </row>
    <row r="14" spans="1:9" x14ac:dyDescent="0.2">
      <c r="B14" s="21" t="s">
        <v>451</v>
      </c>
      <c r="C14" s="21" t="s">
        <v>452</v>
      </c>
      <c r="D14" s="21" t="s">
        <v>170</v>
      </c>
      <c r="E14" s="24">
        <v>12000</v>
      </c>
      <c r="F14" s="22">
        <v>59612.04</v>
      </c>
      <c r="G14" s="23">
        <v>5.4682774017676996</v>
      </c>
      <c r="H14" s="25">
        <v>7.1988999999999997E-2</v>
      </c>
      <c r="I14" s="58"/>
    </row>
    <row r="15" spans="1:9" x14ac:dyDescent="0.2">
      <c r="B15" s="21" t="s">
        <v>453</v>
      </c>
      <c r="C15" s="21" t="s">
        <v>454</v>
      </c>
      <c r="D15" s="21" t="s">
        <v>170</v>
      </c>
      <c r="E15" s="24">
        <v>11000</v>
      </c>
      <c r="F15" s="22">
        <v>54764.82</v>
      </c>
      <c r="G15" s="23">
        <v>5.02363662806835</v>
      </c>
      <c r="H15" s="25">
        <v>7.1247000000000005E-2</v>
      </c>
      <c r="I15" s="58"/>
    </row>
    <row r="16" spans="1:9" x14ac:dyDescent="0.2">
      <c r="B16" s="21" t="s">
        <v>455</v>
      </c>
      <c r="C16" s="21" t="s">
        <v>456</v>
      </c>
      <c r="D16" s="21" t="s">
        <v>170</v>
      </c>
      <c r="E16" s="24">
        <v>11000</v>
      </c>
      <c r="F16" s="22">
        <v>54570.34</v>
      </c>
      <c r="G16" s="23">
        <v>5.00579676570002</v>
      </c>
      <c r="H16" s="25">
        <v>7.1849999999999997E-2</v>
      </c>
      <c r="I16" s="58"/>
    </row>
    <row r="17" spans="2:9" x14ac:dyDescent="0.2">
      <c r="B17" s="21" t="s">
        <v>457</v>
      </c>
      <c r="C17" s="21" t="s">
        <v>458</v>
      </c>
      <c r="D17" s="21" t="s">
        <v>170</v>
      </c>
      <c r="E17" s="24">
        <v>5000</v>
      </c>
      <c r="F17" s="22">
        <v>24772.424999999999</v>
      </c>
      <c r="G17" s="23">
        <v>2.2724015453000002</v>
      </c>
      <c r="H17" s="25">
        <v>7.2898000000000004E-2</v>
      </c>
      <c r="I17" s="58"/>
    </row>
    <row r="18" spans="2:9" x14ac:dyDescent="0.2">
      <c r="B18" s="21" t="s">
        <v>459</v>
      </c>
      <c r="C18" s="21" t="s">
        <v>460</v>
      </c>
      <c r="D18" s="21" t="s">
        <v>170</v>
      </c>
      <c r="E18" s="24">
        <v>4200</v>
      </c>
      <c r="F18" s="22">
        <v>20804.448</v>
      </c>
      <c r="G18" s="23">
        <v>1.9084146902983199</v>
      </c>
      <c r="H18" s="25">
        <v>7.2996000000000005E-2</v>
      </c>
      <c r="I18" s="58"/>
    </row>
    <row r="19" spans="2:9" x14ac:dyDescent="0.2">
      <c r="B19" s="21" t="s">
        <v>461</v>
      </c>
      <c r="C19" s="21" t="s">
        <v>462</v>
      </c>
      <c r="D19" s="21" t="s">
        <v>170</v>
      </c>
      <c r="E19" s="24">
        <v>4000</v>
      </c>
      <c r="F19" s="22">
        <v>19859.259999999998</v>
      </c>
      <c r="G19" s="23">
        <v>1.8217115648756399</v>
      </c>
      <c r="H19" s="25">
        <v>7.1853E-2</v>
      </c>
      <c r="I19" s="58"/>
    </row>
    <row r="20" spans="2:9" x14ac:dyDescent="0.2">
      <c r="B20" s="21" t="s">
        <v>463</v>
      </c>
      <c r="C20" s="21" t="s">
        <v>464</v>
      </c>
      <c r="D20" s="21" t="s">
        <v>170</v>
      </c>
      <c r="E20" s="24">
        <v>3500</v>
      </c>
      <c r="F20" s="22">
        <v>17401.4925</v>
      </c>
      <c r="G20" s="23">
        <v>1.5962578733218999</v>
      </c>
      <c r="H20" s="25">
        <v>7.1249000000000007E-2</v>
      </c>
      <c r="I20" s="58"/>
    </row>
    <row r="21" spans="2:9" x14ac:dyDescent="0.2">
      <c r="B21" s="21" t="s">
        <v>389</v>
      </c>
      <c r="C21" s="21" t="s">
        <v>390</v>
      </c>
      <c r="D21" s="21" t="s">
        <v>170</v>
      </c>
      <c r="E21" s="24">
        <v>3500</v>
      </c>
      <c r="F21" s="22">
        <v>17343.900000000001</v>
      </c>
      <c r="G21" s="23">
        <v>1.5909748505254799</v>
      </c>
      <c r="H21" s="25">
        <v>7.3001999999999997E-2</v>
      </c>
      <c r="I21" s="58"/>
    </row>
    <row r="22" spans="2:9" x14ac:dyDescent="0.2">
      <c r="B22" s="21" t="s">
        <v>465</v>
      </c>
      <c r="C22" s="21" t="s">
        <v>466</v>
      </c>
      <c r="D22" s="21" t="s">
        <v>170</v>
      </c>
      <c r="E22" s="24">
        <v>2700</v>
      </c>
      <c r="F22" s="22">
        <v>13452.898499999999</v>
      </c>
      <c r="G22" s="23">
        <v>1.23404904203622</v>
      </c>
      <c r="H22" s="25">
        <v>7.0997000000000005E-2</v>
      </c>
      <c r="I22" s="58"/>
    </row>
    <row r="23" spans="2:9" x14ac:dyDescent="0.2">
      <c r="B23" s="21" t="s">
        <v>467</v>
      </c>
      <c r="C23" s="21" t="s">
        <v>468</v>
      </c>
      <c r="D23" s="21" t="s">
        <v>170</v>
      </c>
      <c r="E23" s="24">
        <v>2500</v>
      </c>
      <c r="F23" s="22">
        <v>12404.775</v>
      </c>
      <c r="G23" s="23">
        <v>1.13790353100671</v>
      </c>
      <c r="H23" s="25">
        <v>7.1848999999999996E-2</v>
      </c>
      <c r="I23" s="58"/>
    </row>
    <row r="24" spans="2:9" x14ac:dyDescent="0.2">
      <c r="B24" s="21" t="s">
        <v>469</v>
      </c>
      <c r="C24" s="21" t="s">
        <v>470</v>
      </c>
      <c r="D24" s="21" t="s">
        <v>170</v>
      </c>
      <c r="E24" s="24">
        <v>2000</v>
      </c>
      <c r="F24" s="22">
        <v>9865.23</v>
      </c>
      <c r="G24" s="23">
        <v>0.904948300246742</v>
      </c>
      <c r="H24" s="25">
        <v>7.5550000000000006E-2</v>
      </c>
      <c r="I24" s="58"/>
    </row>
    <row r="25" spans="2:9" x14ac:dyDescent="0.2">
      <c r="B25" s="21" t="s">
        <v>471</v>
      </c>
      <c r="C25" s="21" t="s">
        <v>472</v>
      </c>
      <c r="D25" s="21" t="s">
        <v>170</v>
      </c>
      <c r="E25" s="24">
        <v>1000</v>
      </c>
      <c r="F25" s="22">
        <v>4976.6850000000004</v>
      </c>
      <c r="G25" s="23">
        <v>0.45651673925630298</v>
      </c>
      <c r="H25" s="25">
        <v>7.1249000000000007E-2</v>
      </c>
      <c r="I25" s="58"/>
    </row>
    <row r="26" spans="2:9" x14ac:dyDescent="0.2">
      <c r="B26" s="21" t="s">
        <v>473</v>
      </c>
      <c r="C26" s="21" t="s">
        <v>474</v>
      </c>
      <c r="D26" s="21" t="s">
        <v>170</v>
      </c>
      <c r="E26" s="24">
        <v>1000</v>
      </c>
      <c r="F26" s="22">
        <v>4968.7449999999999</v>
      </c>
      <c r="G26" s="23">
        <v>0.45578839440231</v>
      </c>
      <c r="H26" s="25">
        <v>7.1748999999999993E-2</v>
      </c>
      <c r="I26" s="58"/>
    </row>
    <row r="27" spans="2:9" x14ac:dyDescent="0.2">
      <c r="B27" s="21" t="s">
        <v>475</v>
      </c>
      <c r="C27" s="21" t="s">
        <v>476</v>
      </c>
      <c r="D27" s="21" t="s">
        <v>170</v>
      </c>
      <c r="E27" s="24">
        <v>1000</v>
      </c>
      <c r="F27" s="22">
        <v>4964.7449999999999</v>
      </c>
      <c r="G27" s="23">
        <v>0.45542147004261502</v>
      </c>
      <c r="H27" s="25">
        <v>7.1997000000000005E-2</v>
      </c>
      <c r="I27" s="58"/>
    </row>
    <row r="28" spans="2:9" x14ac:dyDescent="0.2">
      <c r="B28" s="21" t="s">
        <v>477</v>
      </c>
      <c r="C28" s="21" t="s">
        <v>478</v>
      </c>
      <c r="D28" s="21" t="s">
        <v>170</v>
      </c>
      <c r="E28" s="24">
        <v>500</v>
      </c>
      <c r="F28" s="22">
        <v>2477.9724999999999</v>
      </c>
      <c r="G28" s="23">
        <v>0.22730711822564401</v>
      </c>
      <c r="H28" s="25">
        <v>7.2101999999999999E-2</v>
      </c>
      <c r="I28" s="58"/>
    </row>
    <row r="29" spans="2:9" x14ac:dyDescent="0.2">
      <c r="B29" s="20" t="s">
        <v>156</v>
      </c>
      <c r="C29" s="20"/>
      <c r="D29" s="20"/>
      <c r="E29" s="20"/>
      <c r="F29" s="43">
        <f>SUM(F13:F28)</f>
        <v>322239.77649999998</v>
      </c>
      <c r="G29" s="44">
        <f>SUM(G13:G28)</f>
        <v>29.559405915073949</v>
      </c>
      <c r="H29" s="20"/>
      <c r="I29" s="20"/>
    </row>
    <row r="30" spans="2:9" x14ac:dyDescent="0.2">
      <c r="B30" s="20" t="s">
        <v>169</v>
      </c>
      <c r="C30" s="21"/>
      <c r="D30" s="21"/>
      <c r="E30" s="21"/>
      <c r="F30" s="22"/>
      <c r="G30" s="23"/>
      <c r="H30" s="21"/>
      <c r="I30" s="21"/>
    </row>
    <row r="31" spans="2:9" x14ac:dyDescent="0.2">
      <c r="B31" s="21" t="s">
        <v>479</v>
      </c>
      <c r="C31" s="21" t="s">
        <v>480</v>
      </c>
      <c r="D31" s="21" t="s">
        <v>170</v>
      </c>
      <c r="E31" s="24">
        <v>7500</v>
      </c>
      <c r="F31" s="22">
        <v>37231.012499999997</v>
      </c>
      <c r="G31" s="23">
        <v>3.4152413555832202</v>
      </c>
      <c r="H31" s="25">
        <v>7.3251999999999998E-2</v>
      </c>
      <c r="I31" s="58"/>
    </row>
    <row r="32" spans="2:9" x14ac:dyDescent="0.2">
      <c r="B32" s="21" t="s">
        <v>481</v>
      </c>
      <c r="C32" s="21" t="s">
        <v>482</v>
      </c>
      <c r="D32" s="21" t="s">
        <v>170</v>
      </c>
      <c r="E32" s="24">
        <v>6000</v>
      </c>
      <c r="F32" s="22">
        <v>29844.66</v>
      </c>
      <c r="G32" s="23">
        <v>2.7376831901985001</v>
      </c>
      <c r="H32" s="25">
        <v>7.5999999999999998E-2</v>
      </c>
      <c r="I32" s="58"/>
    </row>
    <row r="33" spans="2:9" x14ac:dyDescent="0.2">
      <c r="B33" s="21" t="s">
        <v>483</v>
      </c>
      <c r="C33" s="21" t="s">
        <v>484</v>
      </c>
      <c r="D33" s="21" t="s">
        <v>170</v>
      </c>
      <c r="E33" s="24">
        <v>6000</v>
      </c>
      <c r="F33" s="22">
        <v>29823.81</v>
      </c>
      <c r="G33" s="23">
        <v>2.7357705969735902</v>
      </c>
      <c r="H33" s="25">
        <v>7.4355000000000004E-2</v>
      </c>
      <c r="I33" s="58"/>
    </row>
    <row r="34" spans="2:9" x14ac:dyDescent="0.2">
      <c r="B34" s="21" t="s">
        <v>485</v>
      </c>
      <c r="C34" s="21" t="s">
        <v>486</v>
      </c>
      <c r="D34" s="21" t="s">
        <v>170</v>
      </c>
      <c r="E34" s="24">
        <v>6000</v>
      </c>
      <c r="F34" s="22">
        <v>29748</v>
      </c>
      <c r="G34" s="23">
        <v>2.72881646304648</v>
      </c>
      <c r="H34" s="25">
        <v>7.7299000000000007E-2</v>
      </c>
      <c r="I34" s="58"/>
    </row>
    <row r="35" spans="2:9" x14ac:dyDescent="0.2">
      <c r="B35" s="21" t="s">
        <v>487</v>
      </c>
      <c r="C35" s="21" t="s">
        <v>488</v>
      </c>
      <c r="D35" s="21" t="s">
        <v>170</v>
      </c>
      <c r="E35" s="24">
        <v>6000</v>
      </c>
      <c r="F35" s="22">
        <v>29659.35</v>
      </c>
      <c r="G35" s="23">
        <v>2.7206845019247599</v>
      </c>
      <c r="H35" s="25">
        <v>7.3550000000000004E-2</v>
      </c>
      <c r="I35" s="58"/>
    </row>
    <row r="36" spans="2:9" x14ac:dyDescent="0.2">
      <c r="B36" s="21" t="s">
        <v>489</v>
      </c>
      <c r="C36" s="21" t="s">
        <v>490</v>
      </c>
      <c r="D36" s="21" t="s">
        <v>170</v>
      </c>
      <c r="E36" s="24">
        <v>5500</v>
      </c>
      <c r="F36" s="22">
        <v>27294.85</v>
      </c>
      <c r="G36" s="23">
        <v>2.5037863398004698</v>
      </c>
      <c r="H36" s="25">
        <v>7.2198999999999999E-2</v>
      </c>
      <c r="I36" s="58"/>
    </row>
    <row r="37" spans="2:9" x14ac:dyDescent="0.2">
      <c r="B37" s="21" t="s">
        <v>491</v>
      </c>
      <c r="C37" s="21" t="s">
        <v>492</v>
      </c>
      <c r="D37" s="21" t="s">
        <v>170</v>
      </c>
      <c r="E37" s="24">
        <v>5000</v>
      </c>
      <c r="F37" s="22">
        <v>24810.85</v>
      </c>
      <c r="G37" s="23">
        <v>2.2759263124303102</v>
      </c>
      <c r="H37" s="25">
        <v>7.7296000000000004E-2</v>
      </c>
      <c r="I37" s="58"/>
    </row>
    <row r="38" spans="2:9" x14ac:dyDescent="0.2">
      <c r="B38" s="21" t="s">
        <v>493</v>
      </c>
      <c r="C38" s="21" t="s">
        <v>494</v>
      </c>
      <c r="D38" s="21" t="s">
        <v>170</v>
      </c>
      <c r="E38" s="24">
        <v>5000</v>
      </c>
      <c r="F38" s="22">
        <v>24795.15</v>
      </c>
      <c r="G38" s="23">
        <v>2.2744861343185101</v>
      </c>
      <c r="H38" s="25">
        <v>8.1501000000000004E-2</v>
      </c>
      <c r="I38" s="58"/>
    </row>
    <row r="39" spans="2:9" x14ac:dyDescent="0.2">
      <c r="B39" s="21" t="s">
        <v>495</v>
      </c>
      <c r="C39" s="21" t="s">
        <v>496</v>
      </c>
      <c r="D39" s="21" t="s">
        <v>170</v>
      </c>
      <c r="E39" s="24">
        <v>4500</v>
      </c>
      <c r="F39" s="22">
        <v>22296.825000000001</v>
      </c>
      <c r="G39" s="23">
        <v>2.0453120590851999</v>
      </c>
      <c r="H39" s="25">
        <v>7.7353000000000005E-2</v>
      </c>
      <c r="I39" s="58"/>
    </row>
    <row r="40" spans="2:9" x14ac:dyDescent="0.2">
      <c r="B40" s="21" t="s">
        <v>497</v>
      </c>
      <c r="C40" s="21" t="s">
        <v>498</v>
      </c>
      <c r="D40" s="21" t="s">
        <v>170</v>
      </c>
      <c r="E40" s="24">
        <v>4000</v>
      </c>
      <c r="F40" s="22">
        <v>19901.919999999998</v>
      </c>
      <c r="G40" s="23">
        <v>1.82562481317178</v>
      </c>
      <c r="H40" s="25">
        <v>7.8208E-2</v>
      </c>
      <c r="I40" s="58"/>
    </row>
    <row r="41" spans="2:9" x14ac:dyDescent="0.2">
      <c r="B41" s="21" t="s">
        <v>499</v>
      </c>
      <c r="C41" s="21" t="s">
        <v>500</v>
      </c>
      <c r="D41" s="21" t="s">
        <v>170</v>
      </c>
      <c r="E41" s="24">
        <v>4000</v>
      </c>
      <c r="F41" s="22">
        <v>19847.740000000002</v>
      </c>
      <c r="G41" s="23">
        <v>1.8206548227197199</v>
      </c>
      <c r="H41" s="25">
        <v>7.1795999999999999E-2</v>
      </c>
      <c r="I41" s="58"/>
    </row>
    <row r="42" spans="2:9" x14ac:dyDescent="0.2">
      <c r="B42" s="21" t="s">
        <v>501</v>
      </c>
      <c r="C42" s="21" t="s">
        <v>502</v>
      </c>
      <c r="D42" s="21" t="s">
        <v>170</v>
      </c>
      <c r="E42" s="24">
        <v>4000</v>
      </c>
      <c r="F42" s="22">
        <v>19817.68</v>
      </c>
      <c r="G42" s="23">
        <v>1.8178973861566201</v>
      </c>
      <c r="H42" s="25">
        <v>7.2998999999999994E-2</v>
      </c>
      <c r="I42" s="58"/>
    </row>
    <row r="43" spans="2:9" x14ac:dyDescent="0.2">
      <c r="B43" s="21" t="s">
        <v>503</v>
      </c>
      <c r="C43" s="21" t="s">
        <v>504</v>
      </c>
      <c r="D43" s="21" t="s">
        <v>170</v>
      </c>
      <c r="E43" s="24">
        <v>4000</v>
      </c>
      <c r="F43" s="22">
        <v>19792.36</v>
      </c>
      <c r="G43" s="23">
        <v>1.8155747549597501</v>
      </c>
      <c r="H43" s="25">
        <v>7.2251999999999997E-2</v>
      </c>
      <c r="I43" s="58"/>
    </row>
    <row r="44" spans="2:9" x14ac:dyDescent="0.2">
      <c r="B44" s="21" t="s">
        <v>505</v>
      </c>
      <c r="C44" s="21" t="s">
        <v>506</v>
      </c>
      <c r="D44" s="21" t="s">
        <v>170</v>
      </c>
      <c r="E44" s="24">
        <v>3000</v>
      </c>
      <c r="F44" s="22">
        <v>14970.27</v>
      </c>
      <c r="G44" s="23">
        <v>1.37323918355018</v>
      </c>
      <c r="H44" s="25">
        <v>7.2505E-2</v>
      </c>
      <c r="I44" s="58"/>
    </row>
    <row r="45" spans="2:9" x14ac:dyDescent="0.2">
      <c r="B45" s="21" t="s">
        <v>507</v>
      </c>
      <c r="C45" s="21" t="s">
        <v>508</v>
      </c>
      <c r="D45" s="21" t="s">
        <v>170</v>
      </c>
      <c r="E45" s="24">
        <v>3000</v>
      </c>
      <c r="F45" s="22">
        <v>14950.2</v>
      </c>
      <c r="G45" s="23">
        <v>1.3713981405754201</v>
      </c>
      <c r="H45" s="25">
        <v>7.6000999999999999E-2</v>
      </c>
      <c r="I45" s="58"/>
    </row>
    <row r="46" spans="2:9" x14ac:dyDescent="0.2">
      <c r="B46" s="21" t="s">
        <v>509</v>
      </c>
      <c r="C46" s="21" t="s">
        <v>510</v>
      </c>
      <c r="D46" s="21" t="s">
        <v>170</v>
      </c>
      <c r="E46" s="24">
        <v>3000</v>
      </c>
      <c r="F46" s="22">
        <v>14868.18</v>
      </c>
      <c r="G46" s="23">
        <v>1.3638743565798901</v>
      </c>
      <c r="H46" s="25">
        <v>7.3551000000000005E-2</v>
      </c>
      <c r="I46" s="58"/>
    </row>
    <row r="47" spans="2:9" x14ac:dyDescent="0.2">
      <c r="B47" s="21" t="s">
        <v>511</v>
      </c>
      <c r="C47" s="21" t="s">
        <v>512</v>
      </c>
      <c r="D47" s="21" t="s">
        <v>170</v>
      </c>
      <c r="E47" s="24">
        <v>2500</v>
      </c>
      <c r="F47" s="22">
        <v>12495.0625</v>
      </c>
      <c r="G47" s="23">
        <v>1.14618570178818</v>
      </c>
      <c r="H47" s="25">
        <v>7.2206999999999993E-2</v>
      </c>
      <c r="I47" s="58"/>
    </row>
    <row r="48" spans="2:9" x14ac:dyDescent="0.2">
      <c r="B48" s="21" t="s">
        <v>513</v>
      </c>
      <c r="C48" s="21" t="s">
        <v>514</v>
      </c>
      <c r="D48" s="21" t="s">
        <v>170</v>
      </c>
      <c r="E48" s="24">
        <v>2500</v>
      </c>
      <c r="F48" s="22">
        <v>12424.975</v>
      </c>
      <c r="G48" s="23">
        <v>1.1397564990231599</v>
      </c>
      <c r="H48" s="25">
        <v>7.5998999999999997E-2</v>
      </c>
      <c r="I48" s="58"/>
    </row>
    <row r="49" spans="2:9" x14ac:dyDescent="0.2">
      <c r="B49" s="21" t="s">
        <v>515</v>
      </c>
      <c r="C49" s="21" t="s">
        <v>516</v>
      </c>
      <c r="D49" s="21" t="s">
        <v>170</v>
      </c>
      <c r="E49" s="24">
        <v>2500</v>
      </c>
      <c r="F49" s="22">
        <v>12401.125</v>
      </c>
      <c r="G49" s="23">
        <v>1.1375687125284799</v>
      </c>
      <c r="H49" s="25">
        <v>7.2753999999999999E-2</v>
      </c>
      <c r="I49" s="58"/>
    </row>
    <row r="50" spans="2:9" x14ac:dyDescent="0.2">
      <c r="B50" s="21" t="s">
        <v>517</v>
      </c>
      <c r="C50" s="21" t="s">
        <v>518</v>
      </c>
      <c r="D50" s="21" t="s">
        <v>170</v>
      </c>
      <c r="E50" s="24">
        <v>2000</v>
      </c>
      <c r="F50" s="22">
        <v>9960.59</v>
      </c>
      <c r="G50" s="23">
        <v>0.913695776981854</v>
      </c>
      <c r="H50" s="25">
        <v>7.6008000000000006E-2</v>
      </c>
      <c r="I50" s="58"/>
    </row>
    <row r="51" spans="2:9" x14ac:dyDescent="0.2">
      <c r="B51" s="21" t="s">
        <v>519</v>
      </c>
      <c r="C51" s="21" t="s">
        <v>520</v>
      </c>
      <c r="D51" s="21" t="s">
        <v>170</v>
      </c>
      <c r="E51" s="24">
        <v>2000</v>
      </c>
      <c r="F51" s="22">
        <v>9935.51</v>
      </c>
      <c r="G51" s="23">
        <v>0.91139516124657105</v>
      </c>
      <c r="H51" s="25">
        <v>7.1798000000000001E-2</v>
      </c>
      <c r="I51" s="58"/>
    </row>
    <row r="52" spans="2:9" x14ac:dyDescent="0.2">
      <c r="B52" s="21" t="s">
        <v>521</v>
      </c>
      <c r="C52" s="21" t="s">
        <v>522</v>
      </c>
      <c r="D52" s="21" t="s">
        <v>170</v>
      </c>
      <c r="E52" s="24">
        <v>2000</v>
      </c>
      <c r="F52" s="22">
        <v>9932.65</v>
      </c>
      <c r="G52" s="23">
        <v>0.91113281032938898</v>
      </c>
      <c r="H52" s="25">
        <v>7.7348E-2</v>
      </c>
      <c r="I52" s="58"/>
    </row>
    <row r="53" spans="2:9" x14ac:dyDescent="0.2">
      <c r="B53" s="21" t="s">
        <v>523</v>
      </c>
      <c r="C53" s="21" t="s">
        <v>524</v>
      </c>
      <c r="D53" s="21" t="s">
        <v>170</v>
      </c>
      <c r="E53" s="24">
        <v>2000</v>
      </c>
      <c r="F53" s="22">
        <v>9873.0400000000009</v>
      </c>
      <c r="G53" s="23">
        <v>0.90566472005904497</v>
      </c>
      <c r="H53" s="25">
        <v>7.6948000000000003E-2</v>
      </c>
      <c r="I53" s="58"/>
    </row>
    <row r="54" spans="2:9" x14ac:dyDescent="0.2">
      <c r="B54" s="21" t="s">
        <v>525</v>
      </c>
      <c r="C54" s="21" t="s">
        <v>526</v>
      </c>
      <c r="D54" s="21" t="s">
        <v>170</v>
      </c>
      <c r="E54" s="24">
        <v>1500</v>
      </c>
      <c r="F54" s="22">
        <v>7495.38</v>
      </c>
      <c r="G54" s="23">
        <v>0.68755937679136003</v>
      </c>
      <c r="H54" s="25">
        <v>7.4993000000000004E-2</v>
      </c>
      <c r="I54" s="58"/>
    </row>
    <row r="55" spans="2:9" x14ac:dyDescent="0.2">
      <c r="B55" s="21" t="s">
        <v>527</v>
      </c>
      <c r="C55" s="21" t="s">
        <v>528</v>
      </c>
      <c r="D55" s="21" t="s">
        <v>170</v>
      </c>
      <c r="E55" s="24">
        <v>1000</v>
      </c>
      <c r="F55" s="22">
        <v>4964.26</v>
      </c>
      <c r="G55" s="23">
        <v>0.45537698046400199</v>
      </c>
      <c r="H55" s="25">
        <v>7.2999999999999995E-2</v>
      </c>
      <c r="I55" s="58"/>
    </row>
    <row r="56" spans="2:9" x14ac:dyDescent="0.2">
      <c r="B56" s="21" t="s">
        <v>409</v>
      </c>
      <c r="C56" s="21" t="s">
        <v>410</v>
      </c>
      <c r="D56" s="21" t="s">
        <v>170</v>
      </c>
      <c r="E56" s="24">
        <v>1000</v>
      </c>
      <c r="F56" s="22">
        <v>4954.7849999999999</v>
      </c>
      <c r="G56" s="23">
        <v>0.45450782838697701</v>
      </c>
      <c r="H56" s="25">
        <v>7.5700000000000003E-2</v>
      </c>
      <c r="I56" s="58"/>
    </row>
    <row r="57" spans="2:9" x14ac:dyDescent="0.2">
      <c r="B57" s="21" t="s">
        <v>529</v>
      </c>
      <c r="C57" s="21" t="s">
        <v>530</v>
      </c>
      <c r="D57" s="21" t="s">
        <v>170</v>
      </c>
      <c r="E57" s="24">
        <v>1000</v>
      </c>
      <c r="F57" s="22">
        <v>4933.4350000000004</v>
      </c>
      <c r="G57" s="23">
        <v>0.45254936961710801</v>
      </c>
      <c r="H57" s="25">
        <v>7.6950000000000005E-2</v>
      </c>
      <c r="I57" s="58"/>
    </row>
    <row r="58" spans="2:9" x14ac:dyDescent="0.2">
      <c r="B58" s="20" t="s">
        <v>156</v>
      </c>
      <c r="C58" s="20"/>
      <c r="D58" s="20"/>
      <c r="E58" s="20"/>
      <c r="F58" s="43">
        <f>SUM(F30:F57)</f>
        <v>479023.67</v>
      </c>
      <c r="G58" s="44">
        <f>SUM(G30:G57)</f>
        <v>43.941363348290537</v>
      </c>
      <c r="H58" s="20"/>
      <c r="I58" s="20"/>
    </row>
    <row r="59" spans="2:9" x14ac:dyDescent="0.2">
      <c r="B59" s="20" t="s">
        <v>171</v>
      </c>
      <c r="C59" s="21"/>
      <c r="D59" s="21"/>
      <c r="E59" s="21"/>
      <c r="F59" s="22"/>
      <c r="G59" s="23"/>
      <c r="H59" s="21"/>
      <c r="I59" s="21"/>
    </row>
    <row r="60" spans="2:9" x14ac:dyDescent="0.2">
      <c r="B60" s="21" t="s">
        <v>531</v>
      </c>
      <c r="C60" s="21" t="s">
        <v>532</v>
      </c>
      <c r="D60" s="21" t="s">
        <v>172</v>
      </c>
      <c r="E60" s="24">
        <v>40000000</v>
      </c>
      <c r="F60" s="22">
        <v>39575.760000000002</v>
      </c>
      <c r="G60" s="23">
        <v>3.63032759935379</v>
      </c>
      <c r="H60" s="25">
        <v>5.8397999999999999E-2</v>
      </c>
      <c r="I60" s="58"/>
    </row>
    <row r="61" spans="2:9" x14ac:dyDescent="0.2">
      <c r="B61" s="21" t="s">
        <v>533</v>
      </c>
      <c r="C61" s="21" t="s">
        <v>534</v>
      </c>
      <c r="D61" s="21" t="s">
        <v>172</v>
      </c>
      <c r="E61" s="24">
        <v>34500000</v>
      </c>
      <c r="F61" s="22">
        <v>34096.315499999997</v>
      </c>
      <c r="G61" s="23">
        <v>3.12769218319306</v>
      </c>
      <c r="H61" s="25">
        <v>5.8400000000000001E-2</v>
      </c>
      <c r="I61" s="58"/>
    </row>
    <row r="62" spans="2:9" x14ac:dyDescent="0.2">
      <c r="B62" s="21" t="s">
        <v>535</v>
      </c>
      <c r="C62" s="21" t="s">
        <v>536</v>
      </c>
      <c r="D62" s="21" t="s">
        <v>172</v>
      </c>
      <c r="E62" s="24">
        <v>28500000</v>
      </c>
      <c r="F62" s="22">
        <v>28235.434499999999</v>
      </c>
      <c r="G62" s="23">
        <v>2.5900671811506899</v>
      </c>
      <c r="H62" s="25">
        <v>5.7001000000000003E-2</v>
      </c>
      <c r="I62" s="58"/>
    </row>
    <row r="63" spans="2:9" x14ac:dyDescent="0.2">
      <c r="B63" s="21" t="s">
        <v>445</v>
      </c>
      <c r="C63" s="21" t="s">
        <v>446</v>
      </c>
      <c r="D63" s="21" t="s">
        <v>172</v>
      </c>
      <c r="E63" s="24">
        <v>20000000</v>
      </c>
      <c r="F63" s="22">
        <v>19921.939999999999</v>
      </c>
      <c r="G63" s="23">
        <v>1.82746126959205</v>
      </c>
      <c r="H63" s="25">
        <v>5.5007E-2</v>
      </c>
      <c r="I63" s="58"/>
    </row>
    <row r="64" spans="2:9" x14ac:dyDescent="0.2">
      <c r="B64" s="21" t="s">
        <v>537</v>
      </c>
      <c r="C64" s="21" t="s">
        <v>538</v>
      </c>
      <c r="D64" s="21" t="s">
        <v>172</v>
      </c>
      <c r="E64" s="24">
        <v>17500000</v>
      </c>
      <c r="F64" s="22">
        <v>17357.62</v>
      </c>
      <c r="G64" s="23">
        <v>1.5922334010792301</v>
      </c>
      <c r="H64" s="25">
        <v>5.6491E-2</v>
      </c>
      <c r="I64" s="58"/>
    </row>
    <row r="65" spans="2:9" x14ac:dyDescent="0.2">
      <c r="B65" s="21" t="s">
        <v>177</v>
      </c>
      <c r="C65" s="21" t="s">
        <v>178</v>
      </c>
      <c r="D65" s="21" t="s">
        <v>172</v>
      </c>
      <c r="E65" s="24">
        <v>10000000</v>
      </c>
      <c r="F65" s="22">
        <v>9929.5</v>
      </c>
      <c r="G65" s="23">
        <v>0.91084385739613005</v>
      </c>
      <c r="H65" s="25">
        <v>5.6341000000000002E-2</v>
      </c>
      <c r="I65" s="58"/>
    </row>
    <row r="66" spans="2:9" x14ac:dyDescent="0.2">
      <c r="B66" s="21" t="s">
        <v>175</v>
      </c>
      <c r="C66" s="21" t="s">
        <v>176</v>
      </c>
      <c r="D66" s="21" t="s">
        <v>172</v>
      </c>
      <c r="E66" s="24">
        <v>3000000</v>
      </c>
      <c r="F66" s="22">
        <v>2988.723</v>
      </c>
      <c r="G66" s="23">
        <v>0.27415881826965399</v>
      </c>
      <c r="H66" s="25">
        <v>5.5087999999999998E-2</v>
      </c>
      <c r="I66" s="58"/>
    </row>
    <row r="67" spans="2:9" x14ac:dyDescent="0.2">
      <c r="B67" s="21" t="s">
        <v>539</v>
      </c>
      <c r="C67" s="21" t="s">
        <v>540</v>
      </c>
      <c r="D67" s="21" t="s">
        <v>172</v>
      </c>
      <c r="E67" s="24">
        <v>500000</v>
      </c>
      <c r="F67" s="22">
        <v>497.02499999999998</v>
      </c>
      <c r="G67" s="23">
        <v>4.5592644969264497E-2</v>
      </c>
      <c r="H67" s="25">
        <v>5.6023999999999997E-2</v>
      </c>
      <c r="I67" s="58"/>
    </row>
    <row r="68" spans="2:9" x14ac:dyDescent="0.2">
      <c r="B68" s="20" t="s">
        <v>156</v>
      </c>
      <c r="C68" s="20"/>
      <c r="D68" s="20"/>
      <c r="E68" s="20"/>
      <c r="F68" s="35">
        <f>SUM(F59:F67)</f>
        <v>152602.318</v>
      </c>
      <c r="G68" s="36">
        <f>SUM(G59:G67)</f>
        <v>13.99837695500387</v>
      </c>
      <c r="H68" s="20"/>
      <c r="I68" s="20"/>
    </row>
    <row r="69" spans="2:9" x14ac:dyDescent="0.2">
      <c r="B69" s="42" t="s">
        <v>159</v>
      </c>
      <c r="C69" s="42"/>
      <c r="D69" s="42"/>
      <c r="E69" s="42"/>
      <c r="F69" s="43">
        <f>+F29+F58+F68</f>
        <v>953865.76449999993</v>
      </c>
      <c r="G69" s="44">
        <f>+G29+G58+G68</f>
        <v>87.499146218368367</v>
      </c>
      <c r="H69" s="20"/>
      <c r="I69" s="20"/>
    </row>
    <row r="70" spans="2:9" x14ac:dyDescent="0.2">
      <c r="B70" s="20" t="s">
        <v>439</v>
      </c>
      <c r="C70" s="21"/>
      <c r="D70" s="21"/>
      <c r="E70" s="21"/>
      <c r="F70" s="22"/>
      <c r="G70" s="23"/>
      <c r="H70" s="21"/>
      <c r="I70" s="21"/>
    </row>
    <row r="71" spans="2:9" x14ac:dyDescent="0.2">
      <c r="B71" s="21" t="s">
        <v>440</v>
      </c>
      <c r="C71" s="21" t="s">
        <v>441</v>
      </c>
      <c r="D71" s="21"/>
      <c r="E71" s="24">
        <v>15348.03</v>
      </c>
      <c r="F71" s="22">
        <v>1848.5249444000001</v>
      </c>
      <c r="G71" s="23">
        <v>0.16956720790072599</v>
      </c>
      <c r="H71" s="21"/>
      <c r="I71" s="21"/>
    </row>
    <row r="72" spans="2:9" x14ac:dyDescent="0.2">
      <c r="B72" s="20" t="s">
        <v>156</v>
      </c>
      <c r="C72" s="20"/>
      <c r="D72" s="20"/>
      <c r="E72" s="20"/>
      <c r="F72" s="43">
        <f>SUM(F71:F71)</f>
        <v>1848.5249444000001</v>
      </c>
      <c r="G72" s="44">
        <f>SUM(G71:G71)</f>
        <v>0.16956720790072599</v>
      </c>
      <c r="H72" s="20"/>
      <c r="I72" s="20"/>
    </row>
    <row r="73" spans="2:9" x14ac:dyDescent="0.2">
      <c r="B73" s="20"/>
      <c r="C73" s="21"/>
      <c r="D73" s="21"/>
      <c r="E73" s="21"/>
      <c r="F73" s="22"/>
      <c r="G73" s="23"/>
      <c r="H73" s="21"/>
      <c r="I73" s="21"/>
    </row>
    <row r="74" spans="2:9" x14ac:dyDescent="0.2">
      <c r="B74" s="20" t="s">
        <v>179</v>
      </c>
      <c r="C74" s="20"/>
      <c r="D74" s="20"/>
      <c r="E74" s="20"/>
      <c r="F74" s="43">
        <v>46354.0834961</v>
      </c>
      <c r="G74" s="44">
        <v>4.2521106015056196</v>
      </c>
      <c r="H74" s="25">
        <v>5.74E-2</v>
      </c>
      <c r="I74" s="25"/>
    </row>
    <row r="75" spans="2:9" x14ac:dyDescent="0.2">
      <c r="B75" s="21"/>
      <c r="C75" s="21"/>
      <c r="D75" s="21"/>
      <c r="E75" s="21"/>
      <c r="F75" s="22"/>
      <c r="G75" s="23"/>
      <c r="H75" s="21"/>
      <c r="I75" s="21"/>
    </row>
    <row r="76" spans="2:9" x14ac:dyDescent="0.2">
      <c r="B76" s="20" t="s">
        <v>447</v>
      </c>
      <c r="C76" s="21"/>
      <c r="D76" s="21"/>
      <c r="E76" s="21"/>
      <c r="F76" s="22"/>
      <c r="G76" s="23"/>
      <c r="H76" s="21"/>
      <c r="I76" s="21"/>
    </row>
    <row r="77" spans="2:9" x14ac:dyDescent="0.2">
      <c r="B77" s="21" t="s">
        <v>448</v>
      </c>
      <c r="C77" s="21"/>
      <c r="D77" s="21"/>
      <c r="E77" s="21"/>
      <c r="F77" s="22">
        <v>16899.6007875</v>
      </c>
      <c r="G77" s="23">
        <v>1.55021879951067</v>
      </c>
      <c r="H77" s="138">
        <v>5.7000000000000002E-2</v>
      </c>
      <c r="I77" s="21"/>
    </row>
    <row r="78" spans="2:9" x14ac:dyDescent="0.2">
      <c r="B78" s="21" t="s">
        <v>448</v>
      </c>
      <c r="C78" s="21"/>
      <c r="D78" s="21"/>
      <c r="E78" s="21"/>
      <c r="F78" s="22">
        <v>9953.15</v>
      </c>
      <c r="G78" s="23">
        <v>0.91301329767282202</v>
      </c>
      <c r="H78" s="138">
        <v>6.0499999999999998E-2</v>
      </c>
      <c r="I78" s="21"/>
    </row>
    <row r="79" spans="2:9" x14ac:dyDescent="0.2">
      <c r="B79" s="21" t="s">
        <v>448</v>
      </c>
      <c r="C79" s="21"/>
      <c r="D79" s="21"/>
      <c r="E79" s="21"/>
      <c r="F79" s="22">
        <v>9699.3854513999995</v>
      </c>
      <c r="G79" s="23">
        <v>0.88973519904578102</v>
      </c>
      <c r="H79" s="138">
        <v>5.7000000000000002E-2</v>
      </c>
      <c r="I79" s="21"/>
    </row>
    <row r="80" spans="2:9" x14ac:dyDescent="0.2">
      <c r="B80" s="21" t="s">
        <v>448</v>
      </c>
      <c r="C80" s="21"/>
      <c r="D80" s="21"/>
      <c r="E80" s="21"/>
      <c r="F80" s="22">
        <v>9586.9786666</v>
      </c>
      <c r="G80" s="23">
        <v>0.87942400216127203</v>
      </c>
      <c r="H80" s="138">
        <v>5.7500000000000002E-2</v>
      </c>
      <c r="I80" s="21"/>
    </row>
    <row r="81" spans="2:9" x14ac:dyDescent="0.2">
      <c r="B81" s="21" t="s">
        <v>448</v>
      </c>
      <c r="C81" s="21"/>
      <c r="D81" s="21"/>
      <c r="E81" s="21"/>
      <c r="F81" s="22">
        <v>4999.8967356000003</v>
      </c>
      <c r="G81" s="23">
        <v>0.45864597706190902</v>
      </c>
      <c r="H81" s="138">
        <v>5.7500000000000002E-2</v>
      </c>
      <c r="I81" s="21"/>
    </row>
    <row r="82" spans="2:9" x14ac:dyDescent="0.2">
      <c r="B82" s="21" t="s">
        <v>448</v>
      </c>
      <c r="C82" s="21"/>
      <c r="D82" s="21"/>
      <c r="E82" s="21"/>
      <c r="F82" s="22">
        <v>4699.1011994</v>
      </c>
      <c r="G82" s="23">
        <v>0.43105367468213701</v>
      </c>
      <c r="H82" s="138">
        <v>5.0500000000000003E-2</v>
      </c>
      <c r="I82" s="21"/>
    </row>
    <row r="83" spans="2:9" x14ac:dyDescent="0.2">
      <c r="B83" s="20" t="s">
        <v>159</v>
      </c>
      <c r="C83" s="20"/>
      <c r="D83" s="20"/>
      <c r="E83" s="20"/>
      <c r="F83" s="43">
        <v>55838.112840499998</v>
      </c>
      <c r="G83" s="44">
        <v>5.1220909501345915</v>
      </c>
      <c r="H83" s="21"/>
      <c r="I83" s="21"/>
    </row>
    <row r="84" spans="2:9" x14ac:dyDescent="0.2">
      <c r="B84" s="21"/>
      <c r="C84" s="21"/>
      <c r="D84" s="21"/>
      <c r="E84" s="21"/>
      <c r="F84" s="22"/>
      <c r="G84" s="23"/>
      <c r="H84" s="21"/>
      <c r="I84" s="21"/>
    </row>
    <row r="85" spans="2:9" x14ac:dyDescent="0.2">
      <c r="B85" s="42" t="s">
        <v>182</v>
      </c>
      <c r="C85" s="42"/>
      <c r="D85" s="42"/>
      <c r="E85" s="42"/>
      <c r="F85" s="43">
        <f>F86-(F8+F29+F58+F68+F72+F74+F83)</f>
        <v>-12763.45642079995</v>
      </c>
      <c r="G85" s="44">
        <f>G86-(G8+G29+G58+G68+G72+G74+G83)</f>
        <v>-1.1708057686720394</v>
      </c>
      <c r="H85" s="20"/>
      <c r="I85" s="20"/>
    </row>
    <row r="86" spans="2:9" x14ac:dyDescent="0.2">
      <c r="B86" s="42" t="s">
        <v>180</v>
      </c>
      <c r="C86" s="42"/>
      <c r="D86" s="42"/>
      <c r="E86" s="42"/>
      <c r="F86" s="43">
        <v>1090142.9393602</v>
      </c>
      <c r="G86" s="44">
        <v>100</v>
      </c>
      <c r="H86" s="45"/>
      <c r="I86" s="45"/>
    </row>
    <row r="88" spans="2:9" x14ac:dyDescent="0.2">
      <c r="B88" s="14" t="s">
        <v>443</v>
      </c>
    </row>
    <row r="89" spans="2:9" ht="40.049999999999997" customHeight="1" x14ac:dyDescent="0.2">
      <c r="B89" s="165" t="s">
        <v>444</v>
      </c>
      <c r="C89" s="165"/>
      <c r="D89" s="165"/>
      <c r="E89" s="165"/>
      <c r="F89" s="165"/>
      <c r="G89" s="165"/>
      <c r="H89" s="165"/>
      <c r="I89" s="165"/>
    </row>
    <row r="90" spans="2:9" x14ac:dyDescent="0.2">
      <c r="F90" s="6"/>
      <c r="G90" s="6"/>
    </row>
    <row r="91" spans="2:9" x14ac:dyDescent="0.2">
      <c r="B91" s="14" t="s">
        <v>1689</v>
      </c>
    </row>
    <row r="92" spans="2:9" ht="14.4" x14ac:dyDescent="0.3">
      <c r="B92"/>
    </row>
    <row r="93" spans="2:9" x14ac:dyDescent="0.2">
      <c r="B93" s="14" t="s">
        <v>1590</v>
      </c>
    </row>
    <row r="94" spans="2:9" x14ac:dyDescent="0.2">
      <c r="B94" s="14"/>
    </row>
    <row r="95" spans="2:9" x14ac:dyDescent="0.2">
      <c r="B95" s="14" t="s">
        <v>207</v>
      </c>
    </row>
    <row r="96" spans="2:9" x14ac:dyDescent="0.2">
      <c r="B96" s="14"/>
    </row>
    <row r="97" spans="2:5" x14ac:dyDescent="0.2">
      <c r="B97" s="6" t="s">
        <v>1578</v>
      </c>
    </row>
    <row r="98" spans="2:5" x14ac:dyDescent="0.2">
      <c r="B98" s="6" t="s">
        <v>1579</v>
      </c>
    </row>
    <row r="99" spans="2:5" x14ac:dyDescent="0.2">
      <c r="B99" s="14"/>
    </row>
    <row r="100" spans="2:5" x14ac:dyDescent="0.2">
      <c r="B100" s="42" t="s">
        <v>1580</v>
      </c>
      <c r="C100" s="42" t="s">
        <v>1587</v>
      </c>
      <c r="D100" s="42" t="s">
        <v>1646</v>
      </c>
    </row>
    <row r="101" spans="2:5" x14ac:dyDescent="0.2">
      <c r="B101" s="65" t="s">
        <v>1581</v>
      </c>
      <c r="C101" s="153">
        <v>1080.5450000000001</v>
      </c>
      <c r="D101" s="65">
        <v>1085.5628999999999</v>
      </c>
    </row>
    <row r="102" spans="2:5" x14ac:dyDescent="0.2">
      <c r="B102" s="65" t="s">
        <v>1582</v>
      </c>
      <c r="C102" s="65">
        <v>1006.6926999999999</v>
      </c>
      <c r="D102" s="65">
        <v>1011.2562</v>
      </c>
    </row>
    <row r="103" spans="2:5" x14ac:dyDescent="0.2">
      <c r="B103" s="65" t="s">
        <v>1596</v>
      </c>
      <c r="C103" s="65" t="s">
        <v>1595</v>
      </c>
      <c r="D103" s="65">
        <v>1002.0875</v>
      </c>
    </row>
    <row r="104" spans="2:5" x14ac:dyDescent="0.2">
      <c r="B104" s="14"/>
    </row>
    <row r="105" spans="2:5" x14ac:dyDescent="0.2">
      <c r="B105" s="6" t="s">
        <v>1674</v>
      </c>
    </row>
    <row r="107" spans="2:5" x14ac:dyDescent="0.2">
      <c r="B107" s="42" t="s">
        <v>1592</v>
      </c>
      <c r="C107" s="42" t="s">
        <v>1593</v>
      </c>
    </row>
    <row r="108" spans="2:5" x14ac:dyDescent="0.2">
      <c r="B108" s="66" t="s">
        <v>1591</v>
      </c>
      <c r="C108" s="65">
        <v>1.3233663500000001</v>
      </c>
    </row>
    <row r="110" spans="2:5" x14ac:dyDescent="0.2">
      <c r="B110" s="6" t="s">
        <v>1583</v>
      </c>
    </row>
    <row r="111" spans="2:5" x14ac:dyDescent="0.2">
      <c r="B111" s="6" t="s">
        <v>1584</v>
      </c>
      <c r="C111" s="14"/>
      <c r="D111" s="54"/>
      <c r="E111" s="14"/>
    </row>
    <row r="112" spans="2:5" x14ac:dyDescent="0.2">
      <c r="B112" s="6" t="s">
        <v>1594</v>
      </c>
      <c r="D112" s="55"/>
      <c r="E112" s="55"/>
    </row>
    <row r="113" spans="2:9" x14ac:dyDescent="0.2">
      <c r="B113" s="6" t="s">
        <v>1586</v>
      </c>
      <c r="D113" s="55"/>
      <c r="E113" s="55"/>
    </row>
    <row r="116" spans="2:9" x14ac:dyDescent="0.2">
      <c r="B116" s="14" t="s">
        <v>1547</v>
      </c>
      <c r="H116" s="11"/>
      <c r="I116" s="11"/>
    </row>
    <row r="117" spans="2:9" x14ac:dyDescent="0.2">
      <c r="B117" s="14"/>
      <c r="C117" s="14"/>
      <c r="D117" s="54"/>
      <c r="E117" s="14"/>
      <c r="H117" s="11"/>
      <c r="I117" s="11"/>
    </row>
    <row r="118" spans="2:9" x14ac:dyDescent="0.2">
      <c r="D118" s="55"/>
      <c r="E118" s="55"/>
      <c r="H118" s="11"/>
      <c r="I118" s="11"/>
    </row>
    <row r="119" spans="2:9" x14ac:dyDescent="0.2">
      <c r="H119" s="11"/>
      <c r="I119" s="11"/>
    </row>
    <row r="120" spans="2:9" x14ac:dyDescent="0.2">
      <c r="H120" s="11"/>
      <c r="I120" s="11"/>
    </row>
    <row r="121" spans="2:9" x14ac:dyDescent="0.2">
      <c r="H121" s="11"/>
      <c r="I121" s="11"/>
    </row>
    <row r="122" spans="2:9" x14ac:dyDescent="0.2">
      <c r="H122" s="11"/>
      <c r="I122" s="11"/>
    </row>
    <row r="123" spans="2:9" x14ac:dyDescent="0.2">
      <c r="H123" s="11"/>
      <c r="I123" s="11"/>
    </row>
    <row r="124" spans="2:9" x14ac:dyDescent="0.2">
      <c r="H124" s="11"/>
      <c r="I124" s="11"/>
    </row>
    <row r="125" spans="2:9" x14ac:dyDescent="0.2">
      <c r="H125" s="11"/>
      <c r="I125" s="11"/>
    </row>
    <row r="126" spans="2:9" x14ac:dyDescent="0.2">
      <c r="H126" s="11"/>
      <c r="I126" s="11"/>
    </row>
    <row r="127" spans="2:9" x14ac:dyDescent="0.2">
      <c r="H127" s="11"/>
      <c r="I127" s="11"/>
    </row>
    <row r="128" spans="2:9" x14ac:dyDescent="0.2">
      <c r="H128" s="11"/>
      <c r="I128" s="11"/>
    </row>
    <row r="129" spans="2:9" x14ac:dyDescent="0.2">
      <c r="H129" s="11"/>
      <c r="I129" s="11"/>
    </row>
    <row r="130" spans="2:9" x14ac:dyDescent="0.2">
      <c r="H130" s="11"/>
      <c r="I130" s="11"/>
    </row>
    <row r="131" spans="2:9" x14ac:dyDescent="0.2">
      <c r="H131" s="11"/>
      <c r="I131" s="11"/>
    </row>
    <row r="132" spans="2:9" x14ac:dyDescent="0.2">
      <c r="H132" s="11"/>
      <c r="I132" s="11"/>
    </row>
    <row r="133" spans="2:9" x14ac:dyDescent="0.2">
      <c r="H133" s="11"/>
      <c r="I133" s="11"/>
    </row>
    <row r="134" spans="2:9" x14ac:dyDescent="0.2">
      <c r="H134" s="11"/>
      <c r="I134" s="11"/>
    </row>
    <row r="135" spans="2:9" x14ac:dyDescent="0.2">
      <c r="H135" s="11"/>
      <c r="I135" s="11"/>
    </row>
    <row r="136" spans="2:9" x14ac:dyDescent="0.2">
      <c r="H136" s="11"/>
      <c r="I136" s="11"/>
    </row>
    <row r="137" spans="2:9" x14ac:dyDescent="0.2">
      <c r="B137" s="14" t="s">
        <v>1544</v>
      </c>
      <c r="H137" s="11"/>
      <c r="I137" s="11"/>
    </row>
    <row r="138" spans="2:9" x14ac:dyDescent="0.2">
      <c r="B138" s="14" t="s">
        <v>1550</v>
      </c>
      <c r="H138" s="11"/>
      <c r="I138" s="11"/>
    </row>
    <row r="139" spans="2:9" x14ac:dyDescent="0.2">
      <c r="H139" s="11"/>
      <c r="I139" s="11"/>
    </row>
    <row r="140" spans="2:9" x14ac:dyDescent="0.2">
      <c r="H140" s="11"/>
      <c r="I140" s="11"/>
    </row>
    <row r="141" spans="2:9" x14ac:dyDescent="0.2">
      <c r="H141" s="11"/>
      <c r="I141" s="11"/>
    </row>
    <row r="142" spans="2:9" x14ac:dyDescent="0.2">
      <c r="H142" s="11"/>
      <c r="I142" s="11"/>
    </row>
    <row r="143" spans="2:9" x14ac:dyDescent="0.2">
      <c r="H143" s="11"/>
      <c r="I143" s="11"/>
    </row>
    <row r="144" spans="2:9" x14ac:dyDescent="0.2">
      <c r="H144" s="11"/>
      <c r="I144" s="11"/>
    </row>
    <row r="145" spans="8:9" x14ac:dyDescent="0.2">
      <c r="H145" s="11"/>
      <c r="I145" s="11"/>
    </row>
    <row r="146" spans="8:9" x14ac:dyDescent="0.2">
      <c r="H146" s="11"/>
      <c r="I146" s="11"/>
    </row>
    <row r="147" spans="8:9" x14ac:dyDescent="0.2">
      <c r="H147" s="11"/>
      <c r="I147" s="11"/>
    </row>
    <row r="148" spans="8:9" x14ac:dyDescent="0.2">
      <c r="H148" s="11"/>
      <c r="I148" s="11"/>
    </row>
    <row r="149" spans="8:9" x14ac:dyDescent="0.2">
      <c r="H149" s="11"/>
      <c r="I149" s="11"/>
    </row>
    <row r="150" spans="8:9" x14ac:dyDescent="0.2">
      <c r="H150" s="11"/>
      <c r="I150" s="11"/>
    </row>
    <row r="151" spans="8:9" x14ac:dyDescent="0.2">
      <c r="H151" s="11"/>
      <c r="I151" s="11"/>
    </row>
    <row r="152" spans="8:9" x14ac:dyDescent="0.2">
      <c r="H152" s="11"/>
      <c r="I152" s="11"/>
    </row>
    <row r="153" spans="8:9" x14ac:dyDescent="0.2">
      <c r="H153" s="11"/>
      <c r="I153" s="11"/>
    </row>
    <row r="154" spans="8:9" x14ac:dyDescent="0.2">
      <c r="H154" s="11"/>
      <c r="I154" s="11"/>
    </row>
    <row r="155" spans="8:9" x14ac:dyDescent="0.2">
      <c r="H155" s="11"/>
      <c r="I155" s="11"/>
    </row>
    <row r="156" spans="8:9" x14ac:dyDescent="0.2">
      <c r="H156" s="11"/>
      <c r="I156" s="11"/>
    </row>
    <row r="157" spans="8:9" x14ac:dyDescent="0.2">
      <c r="H157" s="11"/>
      <c r="I157" s="11"/>
    </row>
  </sheetData>
  <mergeCells count="2">
    <mergeCell ref="B1:C1"/>
    <mergeCell ref="B89:I89"/>
  </mergeCells>
  <conditionalFormatting sqref="G1:G3 G5:G88 G91:G157">
    <cfRule type="cellIs" dxfId="15" priority="1" stopIfTrue="1" operator="between">
      <formula>0.009</formula>
      <formula>-0.009</formula>
    </cfRule>
  </conditionalFormatting>
  <hyperlinks>
    <hyperlink ref="A2" location="Index!A1" display="-" xr:uid="{1B90EFE8-D74C-4292-9C68-D05B74D4A6AC}"/>
  </hyperlinks>
  <pageMargins left="0.7" right="0.7" top="0.75" bottom="0.75" header="0.3" footer="0.3"/>
  <pageSetup paperSize="9" scale="43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454D3-F0A7-4A70-84CB-53BB84BBF8DC}">
  <dimension ref="A1:I71"/>
  <sheetViews>
    <sheetView view="pageBreakPreview" zoomScaleNormal="100" zoomScaleSheetLayoutView="100" workbookViewId="0"/>
  </sheetViews>
  <sheetFormatPr defaultColWidth="9.109375" defaultRowHeight="10.199999999999999" x14ac:dyDescent="0.2"/>
  <cols>
    <col min="1" max="1" width="7.21875" style="6" customWidth="1"/>
    <col min="2" max="2" width="38.21875" style="6" customWidth="1"/>
    <col min="3" max="3" width="20.21875" style="6" bestFit="1" customWidth="1"/>
    <col min="4" max="4" width="18.109375" style="6" bestFit="1" customWidth="1"/>
    <col min="5" max="5" width="13.44140625" style="6" bestFit="1" customWidth="1"/>
    <col min="6" max="6" width="12.77734375" style="8" bestFit="1" customWidth="1"/>
    <col min="7" max="7" width="6.77734375" style="12" bestFit="1" customWidth="1"/>
    <col min="8" max="8" width="14.33203125" style="6" bestFit="1" customWidth="1"/>
    <col min="9" max="9" width="10.6640625" style="6" bestFit="1" customWidth="1"/>
    <col min="10" max="16384" width="9.109375" style="6"/>
  </cols>
  <sheetData>
    <row r="1" spans="1:9" s="1" customFormat="1" ht="16.8" customHeight="1" x14ac:dyDescent="0.25">
      <c r="B1" s="154" t="s">
        <v>17</v>
      </c>
      <c r="C1" s="155"/>
      <c r="D1" s="10"/>
      <c r="F1" s="5"/>
      <c r="G1" s="12"/>
    </row>
    <row r="2" spans="1:9" s="1" customFormat="1" ht="14.4" x14ac:dyDescent="0.3">
      <c r="A2" s="60" t="s">
        <v>1576</v>
      </c>
      <c r="F2" s="5"/>
      <c r="G2" s="12"/>
    </row>
    <row r="3" spans="1:9" s="1" customFormat="1" ht="12" x14ac:dyDescent="0.2">
      <c r="B3" s="7" t="s">
        <v>9</v>
      </c>
      <c r="C3" s="2"/>
      <c r="D3" s="3"/>
      <c r="E3" s="3"/>
      <c r="F3" s="4"/>
      <c r="G3" s="12"/>
    </row>
    <row r="4" spans="1:9" s="1" customFormat="1" ht="25.5" customHeight="1" x14ac:dyDescent="0.2">
      <c r="B4" s="133" t="s">
        <v>7</v>
      </c>
      <c r="C4" s="133" t="s">
        <v>8</v>
      </c>
      <c r="D4" s="70" t="s">
        <v>442</v>
      </c>
      <c r="E4" s="70" t="s">
        <v>0</v>
      </c>
      <c r="F4" s="134" t="s">
        <v>4</v>
      </c>
      <c r="G4" s="135" t="s">
        <v>5</v>
      </c>
      <c r="H4" s="136" t="s">
        <v>6</v>
      </c>
      <c r="I4" s="137" t="s">
        <v>373</v>
      </c>
    </row>
    <row r="5" spans="1:9" x14ac:dyDescent="0.2">
      <c r="B5" s="20" t="s">
        <v>435</v>
      </c>
      <c r="C5" s="21"/>
      <c r="D5" s="21"/>
      <c r="E5" s="21"/>
      <c r="F5" s="22"/>
      <c r="G5" s="23"/>
      <c r="H5" s="21"/>
      <c r="I5" s="21"/>
    </row>
    <row r="6" spans="1:9" x14ac:dyDescent="0.2">
      <c r="B6" s="21" t="s">
        <v>541</v>
      </c>
      <c r="C6" s="21" t="s">
        <v>542</v>
      </c>
      <c r="D6" s="21" t="s">
        <v>438</v>
      </c>
      <c r="E6" s="24">
        <v>1563000</v>
      </c>
      <c r="F6" s="22">
        <v>1511.949294</v>
      </c>
      <c r="G6" s="23">
        <v>58.9977079102921</v>
      </c>
      <c r="H6" s="25">
        <v>7.5615910080499907E-2</v>
      </c>
      <c r="I6" s="58"/>
    </row>
    <row r="7" spans="1:9" x14ac:dyDescent="0.2">
      <c r="B7" s="21" t="s">
        <v>543</v>
      </c>
      <c r="C7" s="21" t="s">
        <v>544</v>
      </c>
      <c r="D7" s="21" t="s">
        <v>438</v>
      </c>
      <c r="E7" s="24">
        <v>602100</v>
      </c>
      <c r="F7" s="22">
        <v>565.42548690000001</v>
      </c>
      <c r="G7" s="23">
        <v>22.063443432621401</v>
      </c>
      <c r="H7" s="25">
        <v>7.5617947200000105E-2</v>
      </c>
      <c r="I7" s="58"/>
    </row>
    <row r="8" spans="1:9" x14ac:dyDescent="0.2">
      <c r="B8" s="21" t="s">
        <v>545</v>
      </c>
      <c r="C8" s="21" t="s">
        <v>546</v>
      </c>
      <c r="D8" s="21" t="s">
        <v>438</v>
      </c>
      <c r="E8" s="24">
        <v>426000</v>
      </c>
      <c r="F8" s="22">
        <v>418.11814800000002</v>
      </c>
      <c r="G8" s="23">
        <v>16.315370142099699</v>
      </c>
      <c r="H8" s="25">
        <v>7.5690247012500003E-2</v>
      </c>
      <c r="I8" s="58"/>
    </row>
    <row r="9" spans="1:9" x14ac:dyDescent="0.2">
      <c r="B9" s="20" t="s">
        <v>159</v>
      </c>
      <c r="C9" s="20"/>
      <c r="D9" s="20"/>
      <c r="E9" s="20"/>
      <c r="F9" s="43">
        <f>SUM(F6:F8)</f>
        <v>2495.4929289000002</v>
      </c>
      <c r="G9" s="44">
        <f>SUM(G6:G8)</f>
        <v>97.3765214850132</v>
      </c>
      <c r="H9" s="20"/>
      <c r="I9" s="20"/>
    </row>
    <row r="10" spans="1:9" x14ac:dyDescent="0.2">
      <c r="B10" s="20"/>
      <c r="C10" s="21"/>
      <c r="D10" s="21"/>
      <c r="E10" s="21"/>
      <c r="F10" s="22"/>
      <c r="G10" s="23"/>
      <c r="H10" s="21"/>
      <c r="I10" s="21"/>
    </row>
    <row r="11" spans="1:9" x14ac:dyDescent="0.2">
      <c r="B11" s="20" t="s">
        <v>179</v>
      </c>
      <c r="C11" s="20"/>
      <c r="D11" s="20"/>
      <c r="E11" s="20"/>
      <c r="F11" s="43">
        <v>6.7962039000000001</v>
      </c>
      <c r="G11" s="44">
        <v>0.26519437800074003</v>
      </c>
      <c r="H11" s="25">
        <v>5.74E-2</v>
      </c>
      <c r="I11" s="25"/>
    </row>
    <row r="12" spans="1:9" x14ac:dyDescent="0.2">
      <c r="B12" s="21"/>
      <c r="C12" s="21"/>
      <c r="D12" s="21"/>
      <c r="E12" s="21"/>
      <c r="F12" s="22"/>
      <c r="G12" s="23"/>
      <c r="H12" s="21"/>
      <c r="I12" s="21"/>
    </row>
    <row r="13" spans="1:9" x14ac:dyDescent="0.2">
      <c r="B13" s="42" t="s">
        <v>182</v>
      </c>
      <c r="C13" s="42"/>
      <c r="D13" s="42"/>
      <c r="E13" s="42"/>
      <c r="F13" s="43">
        <f>F14-(F9+F11)</f>
        <v>60.436348499999895</v>
      </c>
      <c r="G13" s="44">
        <f>G14-(G9+G11)</f>
        <v>2.3582841369860574</v>
      </c>
      <c r="H13" s="20"/>
      <c r="I13" s="20"/>
    </row>
    <row r="14" spans="1:9" x14ac:dyDescent="0.2">
      <c r="B14" s="42" t="s">
        <v>180</v>
      </c>
      <c r="C14" s="42"/>
      <c r="D14" s="42"/>
      <c r="E14" s="42"/>
      <c r="F14" s="43">
        <v>2562.7254813</v>
      </c>
      <c r="G14" s="44">
        <v>100</v>
      </c>
      <c r="H14" s="45"/>
      <c r="I14" s="45"/>
    </row>
    <row r="16" spans="1:9" ht="40.049999999999997" customHeight="1" x14ac:dyDescent="0.2">
      <c r="B16" s="165" t="s">
        <v>444</v>
      </c>
      <c r="C16" s="165"/>
      <c r="D16" s="165"/>
      <c r="E16" s="165"/>
      <c r="F16" s="165"/>
      <c r="G16" s="165"/>
      <c r="H16" s="165"/>
      <c r="I16" s="165"/>
    </row>
    <row r="18" spans="2:5" x14ac:dyDescent="0.2">
      <c r="B18" s="14" t="s">
        <v>1688</v>
      </c>
    </row>
    <row r="19" spans="2:5" x14ac:dyDescent="0.2">
      <c r="B19" s="14"/>
    </row>
    <row r="20" spans="2:5" x14ac:dyDescent="0.2">
      <c r="B20" s="14" t="s">
        <v>207</v>
      </c>
    </row>
    <row r="21" spans="2:5" x14ac:dyDescent="0.2">
      <c r="B21" s="14"/>
    </row>
    <row r="22" spans="2:5" x14ac:dyDescent="0.2">
      <c r="B22" s="6" t="s">
        <v>1578</v>
      </c>
    </row>
    <row r="23" spans="2:5" x14ac:dyDescent="0.2">
      <c r="B23" s="6" t="s">
        <v>1579</v>
      </c>
    </row>
    <row r="24" spans="2:5" x14ac:dyDescent="0.2">
      <c r="B24" s="14"/>
    </row>
    <row r="25" spans="2:5" x14ac:dyDescent="0.2">
      <c r="B25" s="42" t="s">
        <v>1580</v>
      </c>
      <c r="C25" s="42" t="s">
        <v>1587</v>
      </c>
      <c r="D25" s="42" t="s">
        <v>1597</v>
      </c>
    </row>
    <row r="26" spans="2:5" x14ac:dyDescent="0.2">
      <c r="B26" s="65" t="s">
        <v>1581</v>
      </c>
      <c r="C26" s="65">
        <v>10.293799999999999</v>
      </c>
      <c r="D26" s="65">
        <v>10.1836</v>
      </c>
    </row>
    <row r="27" spans="2:5" x14ac:dyDescent="0.2">
      <c r="B27" s="65" t="s">
        <v>1582</v>
      </c>
      <c r="C27" s="65">
        <v>9.8367000000000004</v>
      </c>
      <c r="D27" s="65">
        <v>9.7301000000000002</v>
      </c>
    </row>
    <row r="28" spans="2:5" x14ac:dyDescent="0.2">
      <c r="B28" s="14"/>
    </row>
    <row r="29" spans="2:5" x14ac:dyDescent="0.2">
      <c r="B29" s="6" t="s">
        <v>1684</v>
      </c>
      <c r="C29" s="14"/>
      <c r="D29" s="54"/>
      <c r="E29" s="14"/>
    </row>
    <row r="30" spans="2:5" x14ac:dyDescent="0.2">
      <c r="B30" s="6" t="s">
        <v>1583</v>
      </c>
      <c r="D30" s="55"/>
      <c r="E30" s="55"/>
    </row>
    <row r="31" spans="2:5" x14ac:dyDescent="0.2">
      <c r="B31" s="6" t="s">
        <v>1584</v>
      </c>
      <c r="D31" s="55"/>
      <c r="E31" s="55"/>
    </row>
    <row r="32" spans="2:5" x14ac:dyDescent="0.2">
      <c r="B32" s="6" t="s">
        <v>1598</v>
      </c>
    </row>
    <row r="33" spans="2:9" x14ac:dyDescent="0.2">
      <c r="B33" s="6" t="s">
        <v>1586</v>
      </c>
    </row>
    <row r="36" spans="2:9" x14ac:dyDescent="0.2">
      <c r="B36" s="14" t="s">
        <v>209</v>
      </c>
      <c r="H36" s="11"/>
      <c r="I36" s="11"/>
    </row>
    <row r="37" spans="2:9" x14ac:dyDescent="0.2">
      <c r="H37" s="11"/>
      <c r="I37" s="11"/>
    </row>
    <row r="38" spans="2:9" x14ac:dyDescent="0.2">
      <c r="H38" s="11"/>
      <c r="I38" s="11"/>
    </row>
    <row r="39" spans="2:9" x14ac:dyDescent="0.2">
      <c r="H39" s="11"/>
      <c r="I39" s="11"/>
    </row>
    <row r="40" spans="2:9" x14ac:dyDescent="0.2">
      <c r="H40" s="11"/>
      <c r="I40" s="11"/>
    </row>
    <row r="41" spans="2:9" x14ac:dyDescent="0.2">
      <c r="H41" s="11"/>
      <c r="I41" s="11"/>
    </row>
    <row r="42" spans="2:9" x14ac:dyDescent="0.2">
      <c r="H42" s="11"/>
      <c r="I42" s="11"/>
    </row>
    <row r="43" spans="2:9" x14ac:dyDescent="0.2">
      <c r="H43" s="11"/>
      <c r="I43" s="11"/>
    </row>
    <row r="44" spans="2:9" x14ac:dyDescent="0.2">
      <c r="H44" s="11"/>
      <c r="I44" s="11"/>
    </row>
    <row r="45" spans="2:9" x14ac:dyDescent="0.2">
      <c r="H45" s="11"/>
      <c r="I45" s="11"/>
    </row>
    <row r="46" spans="2:9" x14ac:dyDescent="0.2">
      <c r="H46" s="11"/>
      <c r="I46" s="11"/>
    </row>
    <row r="47" spans="2:9" x14ac:dyDescent="0.2">
      <c r="H47" s="11"/>
      <c r="I47" s="11"/>
    </row>
    <row r="48" spans="2:9" x14ac:dyDescent="0.2">
      <c r="H48" s="11"/>
      <c r="I48" s="11"/>
    </row>
    <row r="49" spans="2:9" x14ac:dyDescent="0.2">
      <c r="H49" s="11"/>
      <c r="I49" s="11"/>
    </row>
    <row r="50" spans="2:9" x14ac:dyDescent="0.2">
      <c r="H50" s="11"/>
      <c r="I50" s="11"/>
    </row>
    <row r="51" spans="2:9" x14ac:dyDescent="0.2">
      <c r="H51" s="11"/>
      <c r="I51" s="11"/>
    </row>
    <row r="52" spans="2:9" x14ac:dyDescent="0.2">
      <c r="H52" s="11"/>
      <c r="I52" s="11"/>
    </row>
    <row r="53" spans="2:9" x14ac:dyDescent="0.2">
      <c r="H53" s="11"/>
      <c r="I53" s="11"/>
    </row>
    <row r="54" spans="2:9" x14ac:dyDescent="0.2">
      <c r="B54" s="14" t="s">
        <v>1544</v>
      </c>
      <c r="H54" s="11"/>
      <c r="I54" s="11"/>
    </row>
    <row r="55" spans="2:9" x14ac:dyDescent="0.2">
      <c r="B55" s="14" t="s">
        <v>1551</v>
      </c>
      <c r="H55" s="11"/>
      <c r="I55" s="11"/>
    </row>
    <row r="56" spans="2:9" x14ac:dyDescent="0.2">
      <c r="H56" s="11"/>
      <c r="I56" s="11"/>
    </row>
    <row r="57" spans="2:9" x14ac:dyDescent="0.2">
      <c r="H57" s="11"/>
      <c r="I57" s="11"/>
    </row>
    <row r="58" spans="2:9" x14ac:dyDescent="0.2">
      <c r="H58" s="11"/>
      <c r="I58" s="11"/>
    </row>
    <row r="59" spans="2:9" x14ac:dyDescent="0.2">
      <c r="H59" s="11"/>
      <c r="I59" s="11"/>
    </row>
    <row r="60" spans="2:9" x14ac:dyDescent="0.2">
      <c r="H60" s="11"/>
      <c r="I60" s="11"/>
    </row>
    <row r="61" spans="2:9" x14ac:dyDescent="0.2">
      <c r="H61" s="11"/>
      <c r="I61" s="11"/>
    </row>
    <row r="62" spans="2:9" x14ac:dyDescent="0.2">
      <c r="H62" s="11"/>
      <c r="I62" s="11"/>
    </row>
    <row r="63" spans="2:9" x14ac:dyDescent="0.2">
      <c r="H63" s="11"/>
      <c r="I63" s="11"/>
    </row>
    <row r="64" spans="2:9" x14ac:dyDescent="0.2">
      <c r="H64" s="11"/>
      <c r="I64" s="11"/>
    </row>
    <row r="65" spans="8:9" x14ac:dyDescent="0.2">
      <c r="H65" s="11"/>
      <c r="I65" s="11"/>
    </row>
    <row r="66" spans="8:9" x14ac:dyDescent="0.2">
      <c r="H66" s="11"/>
      <c r="I66" s="11"/>
    </row>
    <row r="67" spans="8:9" x14ac:dyDescent="0.2">
      <c r="H67" s="11"/>
      <c r="I67" s="11"/>
    </row>
    <row r="68" spans="8:9" x14ac:dyDescent="0.2">
      <c r="H68" s="11"/>
      <c r="I68" s="11"/>
    </row>
    <row r="69" spans="8:9" x14ac:dyDescent="0.2">
      <c r="H69" s="11"/>
      <c r="I69" s="11"/>
    </row>
    <row r="70" spans="8:9" x14ac:dyDescent="0.2">
      <c r="H70" s="11"/>
      <c r="I70" s="11"/>
    </row>
    <row r="71" spans="8:9" x14ac:dyDescent="0.2">
      <c r="H71" s="11"/>
      <c r="I71" s="11"/>
    </row>
  </sheetData>
  <mergeCells count="2">
    <mergeCell ref="B1:C1"/>
    <mergeCell ref="B16:I16"/>
  </mergeCells>
  <conditionalFormatting sqref="G1:G3 G5:G15 G17:G71">
    <cfRule type="cellIs" dxfId="14" priority="2" stopIfTrue="1" operator="between">
      <formula>0.009</formula>
      <formula>-0.009</formula>
    </cfRule>
  </conditionalFormatting>
  <hyperlinks>
    <hyperlink ref="A2" location="Index!A1" display="-" xr:uid="{5B1A9315-2B05-4C50-A6DE-CA0231DE4D49}"/>
  </hyperlinks>
  <pageMargins left="0.7" right="0.7" top="0.75" bottom="0.75" header="0.3" footer="0.3"/>
  <pageSetup paperSize="9" scale="65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1A253-5089-47B3-B06C-E864B0F81080}">
  <dimension ref="A1:I120"/>
  <sheetViews>
    <sheetView view="pageBreakPreview" zoomScaleNormal="100" zoomScaleSheetLayoutView="100" workbookViewId="0"/>
  </sheetViews>
  <sheetFormatPr defaultColWidth="9.109375" defaultRowHeight="10.199999999999999" x14ac:dyDescent="0.2"/>
  <cols>
    <col min="1" max="1" width="7.21875" style="6" customWidth="1"/>
    <col min="2" max="2" width="48.109375" style="6" customWidth="1"/>
    <col min="3" max="4" width="21.21875" style="6" bestFit="1" customWidth="1"/>
    <col min="5" max="5" width="13.44140625" style="6" bestFit="1" customWidth="1"/>
    <col min="6" max="6" width="12.77734375" style="8" bestFit="1" customWidth="1"/>
    <col min="7" max="7" width="8.21875" style="12" bestFit="1" customWidth="1"/>
    <col min="8" max="8" width="14.33203125" style="6" bestFit="1" customWidth="1"/>
    <col min="9" max="9" width="10.6640625" style="6" bestFit="1" customWidth="1"/>
    <col min="10" max="16384" width="9.109375" style="6"/>
  </cols>
  <sheetData>
    <row r="1" spans="1:9" s="1" customFormat="1" ht="16.8" customHeight="1" x14ac:dyDescent="0.25">
      <c r="B1" s="154" t="s">
        <v>18</v>
      </c>
      <c r="C1" s="155"/>
      <c r="D1" s="10"/>
      <c r="F1" s="5"/>
      <c r="G1" s="12"/>
    </row>
    <row r="2" spans="1:9" s="1" customFormat="1" ht="14.4" x14ac:dyDescent="0.3">
      <c r="A2" s="60" t="s">
        <v>1576</v>
      </c>
      <c r="F2" s="5"/>
      <c r="G2" s="12"/>
    </row>
    <row r="3" spans="1:9" s="1" customFormat="1" ht="12" x14ac:dyDescent="0.2">
      <c r="B3" s="7" t="s">
        <v>9</v>
      </c>
      <c r="C3" s="2"/>
      <c r="D3" s="3"/>
      <c r="E3" s="3"/>
      <c r="F3" s="4"/>
      <c r="G3" s="12"/>
    </row>
    <row r="4" spans="1:9" s="1" customFormat="1" ht="25.5" customHeight="1" x14ac:dyDescent="0.2">
      <c r="B4" s="133" t="s">
        <v>7</v>
      </c>
      <c r="C4" s="133" t="s">
        <v>8</v>
      </c>
      <c r="D4" s="70" t="s">
        <v>442</v>
      </c>
      <c r="E4" s="70" t="s">
        <v>0</v>
      </c>
      <c r="F4" s="134" t="s">
        <v>4</v>
      </c>
      <c r="G4" s="135" t="s">
        <v>5</v>
      </c>
      <c r="H4" s="136" t="s">
        <v>6</v>
      </c>
      <c r="I4" s="137" t="s">
        <v>373</v>
      </c>
    </row>
    <row r="5" spans="1:9" x14ac:dyDescent="0.2">
      <c r="B5" s="20" t="s">
        <v>160</v>
      </c>
      <c r="C5" s="21"/>
      <c r="D5" s="21"/>
      <c r="E5" s="21"/>
      <c r="F5" s="22"/>
      <c r="G5" s="23"/>
      <c r="H5" s="21"/>
      <c r="I5" s="21"/>
    </row>
    <row r="6" spans="1:9" x14ac:dyDescent="0.2">
      <c r="B6" s="20" t="s">
        <v>28</v>
      </c>
      <c r="C6" s="21"/>
      <c r="D6" s="21"/>
      <c r="E6" s="21"/>
      <c r="F6" s="22"/>
      <c r="G6" s="23"/>
      <c r="H6" s="21"/>
      <c r="I6" s="21"/>
    </row>
    <row r="7" spans="1:9" x14ac:dyDescent="0.2">
      <c r="B7" s="21" t="s">
        <v>547</v>
      </c>
      <c r="C7" s="21" t="s">
        <v>548</v>
      </c>
      <c r="D7" s="21" t="s">
        <v>161</v>
      </c>
      <c r="E7" s="24">
        <v>5000</v>
      </c>
      <c r="F7" s="22">
        <v>4910.3900000000003</v>
      </c>
      <c r="G7" s="23">
        <v>7.6991317372769901</v>
      </c>
      <c r="H7" s="25">
        <v>8.5550000000000001E-2</v>
      </c>
      <c r="I7" s="58"/>
    </row>
    <row r="8" spans="1:9" x14ac:dyDescent="0.2">
      <c r="B8" s="21" t="s">
        <v>549</v>
      </c>
      <c r="C8" s="21" t="s">
        <v>550</v>
      </c>
      <c r="D8" s="21" t="s">
        <v>161</v>
      </c>
      <c r="E8" s="24">
        <v>5000</v>
      </c>
      <c r="F8" s="22">
        <v>4902.38</v>
      </c>
      <c r="G8" s="23">
        <v>7.6865726441671596</v>
      </c>
      <c r="H8" s="25">
        <v>8.6499999999999994E-2</v>
      </c>
      <c r="I8" s="58"/>
    </row>
    <row r="9" spans="1:9" x14ac:dyDescent="0.2">
      <c r="B9" s="21" t="s">
        <v>551</v>
      </c>
      <c r="C9" s="21" t="s">
        <v>552</v>
      </c>
      <c r="D9" s="21" t="s">
        <v>161</v>
      </c>
      <c r="E9" s="24">
        <v>5000</v>
      </c>
      <c r="F9" s="22">
        <v>4888.72</v>
      </c>
      <c r="G9" s="23">
        <v>7.6651547650310397</v>
      </c>
      <c r="H9" s="25">
        <v>8.6300000000000002E-2</v>
      </c>
      <c r="I9" s="58"/>
    </row>
    <row r="10" spans="1:9" x14ac:dyDescent="0.2">
      <c r="B10" s="21" t="s">
        <v>553</v>
      </c>
      <c r="C10" s="21" t="s">
        <v>554</v>
      </c>
      <c r="D10" s="21" t="s">
        <v>161</v>
      </c>
      <c r="E10" s="24">
        <v>2500</v>
      </c>
      <c r="F10" s="22">
        <v>2474.4825000000001</v>
      </c>
      <c r="G10" s="23">
        <v>3.87980725544947</v>
      </c>
      <c r="H10" s="25">
        <v>8.0477000000000007E-2</v>
      </c>
      <c r="I10" s="58"/>
    </row>
    <row r="11" spans="1:9" x14ac:dyDescent="0.2">
      <c r="B11" s="21" t="s">
        <v>555</v>
      </c>
      <c r="C11" s="21" t="s">
        <v>556</v>
      </c>
      <c r="D11" s="21" t="s">
        <v>161</v>
      </c>
      <c r="E11" s="24">
        <v>2500</v>
      </c>
      <c r="F11" s="22">
        <v>2468.34</v>
      </c>
      <c r="G11" s="23">
        <v>3.8701762655084999</v>
      </c>
      <c r="H11" s="25">
        <v>8.2699999999999996E-2</v>
      </c>
      <c r="I11" s="58"/>
    </row>
    <row r="12" spans="1:9" x14ac:dyDescent="0.2">
      <c r="B12" s="21" t="s">
        <v>162</v>
      </c>
      <c r="C12" s="21" t="s">
        <v>163</v>
      </c>
      <c r="D12" s="21" t="s">
        <v>161</v>
      </c>
      <c r="E12" s="24">
        <v>2500</v>
      </c>
      <c r="F12" s="22">
        <v>2463.6975000000002</v>
      </c>
      <c r="G12" s="23">
        <v>3.8628971656630098</v>
      </c>
      <c r="H12" s="25">
        <v>8.3299999999999999E-2</v>
      </c>
      <c r="I12" s="58"/>
    </row>
    <row r="13" spans="1:9" x14ac:dyDescent="0.2">
      <c r="B13" s="21" t="s">
        <v>557</v>
      </c>
      <c r="C13" s="21" t="s">
        <v>558</v>
      </c>
      <c r="D13" s="21" t="s">
        <v>161</v>
      </c>
      <c r="E13" s="24">
        <v>2500</v>
      </c>
      <c r="F13" s="22">
        <v>2440.2725</v>
      </c>
      <c r="G13" s="23">
        <v>3.8261684820053499</v>
      </c>
      <c r="H13" s="25">
        <v>8.6499999999999994E-2</v>
      </c>
      <c r="I13" s="58"/>
    </row>
    <row r="14" spans="1:9" x14ac:dyDescent="0.2">
      <c r="B14" s="20" t="s">
        <v>156</v>
      </c>
      <c r="C14" s="20"/>
      <c r="D14" s="20"/>
      <c r="E14" s="20"/>
      <c r="F14" s="35">
        <f>SUM(F6:F13)</f>
        <v>24548.282500000001</v>
      </c>
      <c r="G14" s="36">
        <f>SUM(G6:G13)</f>
        <v>38.489908315101523</v>
      </c>
      <c r="H14" s="20"/>
      <c r="I14" s="20"/>
    </row>
    <row r="15" spans="1:9" x14ac:dyDescent="0.2">
      <c r="B15" s="42" t="s">
        <v>166</v>
      </c>
      <c r="C15" s="65"/>
      <c r="D15" s="65"/>
      <c r="E15" s="65"/>
      <c r="F15" s="139"/>
      <c r="G15" s="140"/>
      <c r="H15" s="21"/>
      <c r="I15" s="21"/>
    </row>
    <row r="16" spans="1:9" x14ac:dyDescent="0.2">
      <c r="B16" s="20" t="s">
        <v>156</v>
      </c>
      <c r="C16" s="20"/>
      <c r="D16" s="20"/>
      <c r="E16" s="20"/>
      <c r="F16" s="30" t="s">
        <v>167</v>
      </c>
      <c r="G16" s="31" t="s">
        <v>167</v>
      </c>
      <c r="H16" s="20"/>
      <c r="I16" s="20"/>
    </row>
    <row r="17" spans="2:9" x14ac:dyDescent="0.2">
      <c r="B17" s="42" t="s">
        <v>159</v>
      </c>
      <c r="C17" s="42"/>
      <c r="D17" s="42"/>
      <c r="E17" s="42"/>
      <c r="F17" s="141">
        <f>F14</f>
        <v>24548.282500000001</v>
      </c>
      <c r="G17" s="142">
        <f>G14</f>
        <v>38.489908315101523</v>
      </c>
      <c r="H17" s="20"/>
      <c r="I17" s="20"/>
    </row>
    <row r="18" spans="2:9" x14ac:dyDescent="0.2">
      <c r="B18" s="20" t="s">
        <v>168</v>
      </c>
      <c r="C18" s="21"/>
      <c r="D18" s="21"/>
      <c r="E18" s="21"/>
      <c r="F18" s="22"/>
      <c r="G18" s="23"/>
      <c r="H18" s="21"/>
      <c r="I18" s="21"/>
    </row>
    <row r="19" spans="2:9" x14ac:dyDescent="0.2">
      <c r="B19" s="20" t="s">
        <v>374</v>
      </c>
      <c r="C19" s="21"/>
      <c r="D19" s="21"/>
      <c r="E19" s="21"/>
      <c r="F19" s="22"/>
      <c r="G19" s="23"/>
      <c r="H19" s="21"/>
      <c r="I19" s="21"/>
    </row>
    <row r="20" spans="2:9" x14ac:dyDescent="0.2">
      <c r="B20" s="21" t="s">
        <v>375</v>
      </c>
      <c r="C20" s="21" t="s">
        <v>376</v>
      </c>
      <c r="D20" s="21" t="s">
        <v>170</v>
      </c>
      <c r="E20" s="24">
        <v>1300</v>
      </c>
      <c r="F20" s="22">
        <v>6335.0039999999999</v>
      </c>
      <c r="G20" s="23">
        <v>9.9328221082595594</v>
      </c>
      <c r="H20" s="25">
        <v>7.6664999999999997E-2</v>
      </c>
      <c r="I20" s="58"/>
    </row>
    <row r="21" spans="2:9" x14ac:dyDescent="0.2">
      <c r="B21" s="21" t="s">
        <v>559</v>
      </c>
      <c r="C21" s="21" t="s">
        <v>560</v>
      </c>
      <c r="D21" s="21" t="s">
        <v>170</v>
      </c>
      <c r="E21" s="24">
        <v>1000</v>
      </c>
      <c r="F21" s="22">
        <v>4874.18</v>
      </c>
      <c r="G21" s="23">
        <v>7.6423571103722399</v>
      </c>
      <c r="H21" s="25">
        <v>7.6601000000000002E-2</v>
      </c>
      <c r="I21" s="58"/>
    </row>
    <row r="22" spans="2:9" x14ac:dyDescent="0.2">
      <c r="B22" s="21" t="s">
        <v>561</v>
      </c>
      <c r="C22" s="21" t="s">
        <v>562</v>
      </c>
      <c r="D22" s="21" t="s">
        <v>170</v>
      </c>
      <c r="E22" s="24">
        <v>1000</v>
      </c>
      <c r="F22" s="22">
        <v>4864.4350000000004</v>
      </c>
      <c r="G22" s="23">
        <v>7.6270776643853102</v>
      </c>
      <c r="H22" s="25">
        <v>7.7650999999999998E-2</v>
      </c>
      <c r="I22" s="58"/>
    </row>
    <row r="23" spans="2:9" x14ac:dyDescent="0.2">
      <c r="B23" s="21" t="s">
        <v>397</v>
      </c>
      <c r="C23" s="21" t="s">
        <v>398</v>
      </c>
      <c r="D23" s="21" t="s">
        <v>382</v>
      </c>
      <c r="E23" s="24">
        <v>500</v>
      </c>
      <c r="F23" s="22">
        <v>2441.1624999999999</v>
      </c>
      <c r="G23" s="23">
        <v>3.8275639367953298</v>
      </c>
      <c r="H23" s="25">
        <v>7.6497999999999997E-2</v>
      </c>
      <c r="I23" s="58"/>
    </row>
    <row r="24" spans="2:9" x14ac:dyDescent="0.2">
      <c r="B24" s="21" t="s">
        <v>563</v>
      </c>
      <c r="C24" s="21" t="s">
        <v>564</v>
      </c>
      <c r="D24" s="21" t="s">
        <v>170</v>
      </c>
      <c r="E24" s="24">
        <v>500</v>
      </c>
      <c r="F24" s="22">
        <v>2436.9974999999999</v>
      </c>
      <c r="G24" s="23">
        <v>3.82103352196357</v>
      </c>
      <c r="H24" s="25">
        <v>7.6100000000000001E-2</v>
      </c>
      <c r="I24" s="58"/>
    </row>
    <row r="25" spans="2:9" x14ac:dyDescent="0.2">
      <c r="B25" s="21" t="s">
        <v>387</v>
      </c>
      <c r="C25" s="21" t="s">
        <v>388</v>
      </c>
      <c r="D25" s="21" t="s">
        <v>170</v>
      </c>
      <c r="E25" s="24">
        <v>500</v>
      </c>
      <c r="F25" s="22">
        <v>2434.6</v>
      </c>
      <c r="G25" s="23">
        <v>3.8172744176276301</v>
      </c>
      <c r="H25" s="25">
        <v>7.6601000000000002E-2</v>
      </c>
      <c r="I25" s="58"/>
    </row>
    <row r="26" spans="2:9" x14ac:dyDescent="0.2">
      <c r="B26" s="21" t="s">
        <v>565</v>
      </c>
      <c r="C26" s="21" t="s">
        <v>566</v>
      </c>
      <c r="D26" s="21" t="s">
        <v>170</v>
      </c>
      <c r="E26" s="24">
        <v>500</v>
      </c>
      <c r="F26" s="22">
        <v>2424.5774999999999</v>
      </c>
      <c r="G26" s="23">
        <v>3.8015598719730401</v>
      </c>
      <c r="H26" s="25">
        <v>7.8850000000000003E-2</v>
      </c>
      <c r="I26" s="58"/>
    </row>
    <row r="27" spans="2:9" x14ac:dyDescent="0.2">
      <c r="B27" s="21" t="s">
        <v>467</v>
      </c>
      <c r="C27" s="21" t="s">
        <v>468</v>
      </c>
      <c r="D27" s="21" t="s">
        <v>170</v>
      </c>
      <c r="E27" s="24">
        <v>400</v>
      </c>
      <c r="F27" s="22">
        <v>1984.7639999999999</v>
      </c>
      <c r="G27" s="23">
        <v>3.1119645289691502</v>
      </c>
      <c r="H27" s="25">
        <v>7.1848999999999996E-2</v>
      </c>
      <c r="I27" s="58"/>
    </row>
    <row r="28" spans="2:9" x14ac:dyDescent="0.2">
      <c r="B28" s="21" t="s">
        <v>459</v>
      </c>
      <c r="C28" s="21" t="s">
        <v>460</v>
      </c>
      <c r="D28" s="21" t="s">
        <v>170</v>
      </c>
      <c r="E28" s="24">
        <v>300</v>
      </c>
      <c r="F28" s="22">
        <v>1486.0319999999999</v>
      </c>
      <c r="G28" s="23">
        <v>2.32998929490513</v>
      </c>
      <c r="H28" s="25">
        <v>7.2996000000000005E-2</v>
      </c>
      <c r="I28" s="58"/>
    </row>
    <row r="29" spans="2:9" x14ac:dyDescent="0.2">
      <c r="B29" s="21" t="s">
        <v>567</v>
      </c>
      <c r="C29" s="21" t="s">
        <v>568</v>
      </c>
      <c r="D29" s="21" t="s">
        <v>170</v>
      </c>
      <c r="E29" s="24">
        <v>100</v>
      </c>
      <c r="F29" s="22">
        <v>486.7235</v>
      </c>
      <c r="G29" s="23">
        <v>0.76314678592301999</v>
      </c>
      <c r="H29" s="25">
        <v>7.6588000000000003E-2</v>
      </c>
      <c r="I29" s="58"/>
    </row>
    <row r="30" spans="2:9" x14ac:dyDescent="0.2">
      <c r="B30" s="20" t="s">
        <v>156</v>
      </c>
      <c r="C30" s="20"/>
      <c r="D30" s="20"/>
      <c r="E30" s="20"/>
      <c r="F30" s="43">
        <f>SUM(F19:F29)</f>
        <v>29768.475999999999</v>
      </c>
      <c r="G30" s="44">
        <f>SUM(G19:G29)</f>
        <v>46.674789241173983</v>
      </c>
      <c r="H30" s="20"/>
      <c r="I30" s="20"/>
    </row>
    <row r="31" spans="2:9" x14ac:dyDescent="0.2">
      <c r="B31" s="20" t="s">
        <v>171</v>
      </c>
      <c r="C31" s="21"/>
      <c r="D31" s="21"/>
      <c r="E31" s="21"/>
      <c r="F31" s="22"/>
      <c r="G31" s="23"/>
      <c r="H31" s="21"/>
      <c r="I31" s="21"/>
    </row>
    <row r="32" spans="2:9" x14ac:dyDescent="0.2">
      <c r="B32" s="21" t="s">
        <v>537</v>
      </c>
      <c r="C32" s="21" t="s">
        <v>538</v>
      </c>
      <c r="D32" s="21" t="s">
        <v>438</v>
      </c>
      <c r="E32" s="24">
        <v>2500000</v>
      </c>
      <c r="F32" s="22">
        <v>2479.66</v>
      </c>
      <c r="G32" s="23">
        <v>3.8879251960956802</v>
      </c>
      <c r="H32" s="25">
        <v>5.6491E-2</v>
      </c>
      <c r="I32" s="58"/>
    </row>
    <row r="33" spans="2:9" x14ac:dyDescent="0.2">
      <c r="B33" s="21" t="s">
        <v>569</v>
      </c>
      <c r="C33" s="21" t="s">
        <v>570</v>
      </c>
      <c r="D33" s="21" t="s">
        <v>438</v>
      </c>
      <c r="E33" s="24">
        <v>500000</v>
      </c>
      <c r="F33" s="22">
        <v>495.93200000000002</v>
      </c>
      <c r="G33" s="23">
        <v>0.77758503921913602</v>
      </c>
      <c r="H33" s="25">
        <v>5.6491E-2</v>
      </c>
      <c r="I33" s="58"/>
    </row>
    <row r="34" spans="2:9" x14ac:dyDescent="0.2">
      <c r="B34" s="20" t="s">
        <v>156</v>
      </c>
      <c r="C34" s="20"/>
      <c r="D34" s="20"/>
      <c r="E34" s="20"/>
      <c r="F34" s="35">
        <f>SUM(F31:F33)</f>
        <v>2975.5919999999996</v>
      </c>
      <c r="G34" s="36">
        <f>SUM(G31:G33)</f>
        <v>4.6655102353148159</v>
      </c>
      <c r="H34" s="20"/>
      <c r="I34" s="20"/>
    </row>
    <row r="35" spans="2:9" x14ac:dyDescent="0.2">
      <c r="B35" s="42" t="s">
        <v>159</v>
      </c>
      <c r="C35" s="42"/>
      <c r="D35" s="42"/>
      <c r="E35" s="42"/>
      <c r="F35" s="43">
        <f>+F30+F34</f>
        <v>32744.067999999999</v>
      </c>
      <c r="G35" s="44">
        <f>+G30+G34</f>
        <v>51.340299476488795</v>
      </c>
      <c r="H35" s="20"/>
      <c r="I35" s="20"/>
    </row>
    <row r="36" spans="2:9" x14ac:dyDescent="0.2">
      <c r="B36" s="20" t="s">
        <v>435</v>
      </c>
      <c r="C36" s="21"/>
      <c r="D36" s="21"/>
      <c r="E36" s="21"/>
      <c r="F36" s="22"/>
      <c r="G36" s="23"/>
      <c r="H36" s="21"/>
      <c r="I36" s="21"/>
    </row>
    <row r="37" spans="2:9" x14ac:dyDescent="0.2">
      <c r="B37" s="21" t="s">
        <v>571</v>
      </c>
      <c r="C37" s="21" t="s">
        <v>572</v>
      </c>
      <c r="D37" s="21" t="s">
        <v>438</v>
      </c>
      <c r="E37" s="24">
        <v>800000</v>
      </c>
      <c r="F37" s="22">
        <v>800.25760000000002</v>
      </c>
      <c r="G37" s="23">
        <v>1.25474528217863</v>
      </c>
      <c r="H37" s="25">
        <v>5.8186500000000002E-2</v>
      </c>
      <c r="I37" s="58"/>
    </row>
    <row r="38" spans="2:9" x14ac:dyDescent="0.2">
      <c r="B38" s="21" t="s">
        <v>573</v>
      </c>
      <c r="C38" s="21" t="s">
        <v>574</v>
      </c>
      <c r="D38" s="21" t="s">
        <v>438</v>
      </c>
      <c r="E38" s="24">
        <v>500000</v>
      </c>
      <c r="F38" s="22">
        <v>500.74650000000003</v>
      </c>
      <c r="G38" s="23">
        <v>0.78513382246224295</v>
      </c>
      <c r="H38" s="25">
        <v>6.2248999999999999E-2</v>
      </c>
      <c r="I38" s="58"/>
    </row>
    <row r="39" spans="2:9" x14ac:dyDescent="0.2">
      <c r="B39" s="21" t="s">
        <v>575</v>
      </c>
      <c r="C39" s="21" t="s">
        <v>576</v>
      </c>
      <c r="D39" s="21" t="s">
        <v>438</v>
      </c>
      <c r="E39" s="24">
        <v>300000</v>
      </c>
      <c r="F39" s="22">
        <v>300.17160000000001</v>
      </c>
      <c r="G39" s="23">
        <v>0.47064707532175898</v>
      </c>
      <c r="H39" s="25">
        <v>5.8086499999999999E-2</v>
      </c>
      <c r="I39" s="58"/>
    </row>
    <row r="40" spans="2:9" x14ac:dyDescent="0.2">
      <c r="B40" s="21" t="s">
        <v>577</v>
      </c>
      <c r="C40" s="21" t="s">
        <v>578</v>
      </c>
      <c r="D40" s="21" t="s">
        <v>438</v>
      </c>
      <c r="E40" s="24">
        <v>300000</v>
      </c>
      <c r="F40" s="22">
        <v>300.09449999999998</v>
      </c>
      <c r="G40" s="23">
        <v>0.47052618817085201</v>
      </c>
      <c r="H40" s="25">
        <v>5.8761000000000001E-2</v>
      </c>
      <c r="I40" s="58"/>
    </row>
    <row r="41" spans="2:9" x14ac:dyDescent="0.2">
      <c r="B41" s="21" t="s">
        <v>579</v>
      </c>
      <c r="C41" s="21" t="s">
        <v>580</v>
      </c>
      <c r="D41" s="21" t="s">
        <v>438</v>
      </c>
      <c r="E41" s="24">
        <v>300000</v>
      </c>
      <c r="F41" s="22">
        <v>300.09390000000002</v>
      </c>
      <c r="G41" s="23">
        <v>0.470525247414814</v>
      </c>
      <c r="H41" s="25">
        <v>5.8660499999999997E-2</v>
      </c>
      <c r="I41" s="58"/>
    </row>
    <row r="42" spans="2:9" x14ac:dyDescent="0.2">
      <c r="B42" s="20" t="s">
        <v>159</v>
      </c>
      <c r="C42" s="20"/>
      <c r="D42" s="20"/>
      <c r="E42" s="20"/>
      <c r="F42" s="43">
        <f>SUM(F37:F41)</f>
        <v>2201.3641000000002</v>
      </c>
      <c r="G42" s="44">
        <f>SUM(G37:G41)</f>
        <v>3.4515776155482976</v>
      </c>
      <c r="H42" s="20"/>
      <c r="I42" s="20"/>
    </row>
    <row r="43" spans="2:9" x14ac:dyDescent="0.2">
      <c r="B43" s="20" t="s">
        <v>439</v>
      </c>
      <c r="C43" s="21"/>
      <c r="D43" s="21"/>
      <c r="E43" s="21"/>
      <c r="F43" s="22"/>
      <c r="G43" s="23"/>
      <c r="H43" s="21"/>
      <c r="I43" s="21"/>
    </row>
    <row r="44" spans="2:9" x14ac:dyDescent="0.2">
      <c r="B44" s="21" t="s">
        <v>440</v>
      </c>
      <c r="C44" s="21" t="s">
        <v>441</v>
      </c>
      <c r="D44" s="21"/>
      <c r="E44" s="24">
        <v>1462.9459999999999</v>
      </c>
      <c r="F44" s="22">
        <v>176.19799889999999</v>
      </c>
      <c r="G44" s="23">
        <v>0.27626555230352101</v>
      </c>
      <c r="H44" s="21"/>
      <c r="I44" s="21"/>
    </row>
    <row r="45" spans="2:9" x14ac:dyDescent="0.2">
      <c r="B45" s="20" t="s">
        <v>156</v>
      </c>
      <c r="C45" s="20"/>
      <c r="D45" s="20"/>
      <c r="E45" s="20"/>
      <c r="F45" s="43">
        <f>SUM(F44:F44)</f>
        <v>176.19799889999999</v>
      </c>
      <c r="G45" s="44">
        <f>SUM(G44:G44)</f>
        <v>0.27626555230352101</v>
      </c>
      <c r="H45" s="20"/>
      <c r="I45" s="20"/>
    </row>
    <row r="46" spans="2:9" x14ac:dyDescent="0.2">
      <c r="B46" s="20"/>
      <c r="C46" s="21"/>
      <c r="D46" s="21"/>
      <c r="E46" s="21"/>
      <c r="F46" s="22"/>
      <c r="G46" s="23"/>
      <c r="H46" s="21"/>
      <c r="I46" s="21"/>
    </row>
    <row r="47" spans="2:9" x14ac:dyDescent="0.2">
      <c r="B47" s="20" t="s">
        <v>179</v>
      </c>
      <c r="C47" s="20"/>
      <c r="D47" s="20"/>
      <c r="E47" s="20"/>
      <c r="F47" s="43">
        <v>754.79415319999998</v>
      </c>
      <c r="G47" s="44">
        <v>1.1834619286885999</v>
      </c>
      <c r="H47" s="25">
        <v>5.74E-2</v>
      </c>
      <c r="I47" s="25"/>
    </row>
    <row r="48" spans="2:9" x14ac:dyDescent="0.2">
      <c r="B48" s="21"/>
      <c r="C48" s="21"/>
      <c r="D48" s="21"/>
      <c r="E48" s="21"/>
      <c r="F48" s="22"/>
      <c r="G48" s="23"/>
      <c r="H48" s="21"/>
      <c r="I48" s="21"/>
    </row>
    <row r="49" spans="2:9" x14ac:dyDescent="0.2">
      <c r="B49" s="42" t="s">
        <v>182</v>
      </c>
      <c r="C49" s="42"/>
      <c r="D49" s="42"/>
      <c r="E49" s="42"/>
      <c r="F49" s="43">
        <f>F50-(F14+F30+F34+F42+F45+F47)</f>
        <v>3353.7837006000118</v>
      </c>
      <c r="G49" s="44">
        <f>G50-(G14+G30+G34+G42+G45+G47)</f>
        <v>5.2584871118692433</v>
      </c>
      <c r="H49" s="20"/>
      <c r="I49" s="20"/>
    </row>
    <row r="50" spans="2:9" x14ac:dyDescent="0.2">
      <c r="B50" s="42" t="s">
        <v>180</v>
      </c>
      <c r="C50" s="42"/>
      <c r="D50" s="42"/>
      <c r="E50" s="42"/>
      <c r="F50" s="43">
        <v>63778.490452700004</v>
      </c>
      <c r="G50" s="44">
        <v>100</v>
      </c>
      <c r="H50" s="45"/>
      <c r="I50" s="45"/>
    </row>
    <row r="52" spans="2:9" x14ac:dyDescent="0.2">
      <c r="B52" s="14" t="s">
        <v>443</v>
      </c>
    </row>
    <row r="53" spans="2:9" ht="40.049999999999997" customHeight="1" x14ac:dyDescent="0.2">
      <c r="B53" s="165" t="s">
        <v>444</v>
      </c>
      <c r="C53" s="165"/>
      <c r="D53" s="165"/>
      <c r="E53" s="165"/>
      <c r="F53" s="165"/>
      <c r="G53" s="165"/>
      <c r="H53" s="165"/>
      <c r="I53" s="165"/>
    </row>
    <row r="54" spans="2:9" x14ac:dyDescent="0.2">
      <c r="B54" s="14"/>
    </row>
    <row r="55" spans="2:9" x14ac:dyDescent="0.2">
      <c r="B55" s="14"/>
    </row>
    <row r="56" spans="2:9" x14ac:dyDescent="0.2">
      <c r="B56" s="14" t="s">
        <v>1599</v>
      </c>
    </row>
    <row r="57" spans="2:9" x14ac:dyDescent="0.2">
      <c r="B57" s="14"/>
    </row>
    <row r="58" spans="2:9" x14ac:dyDescent="0.2">
      <c r="B58" s="14" t="s">
        <v>207</v>
      </c>
    </row>
    <row r="59" spans="2:9" x14ac:dyDescent="0.2">
      <c r="B59" s="14"/>
    </row>
    <row r="60" spans="2:9" x14ac:dyDescent="0.2">
      <c r="B60" s="6" t="s">
        <v>1578</v>
      </c>
    </row>
    <row r="61" spans="2:9" x14ac:dyDescent="0.2">
      <c r="B61" s="6" t="s">
        <v>1579</v>
      </c>
    </row>
    <row r="62" spans="2:9" x14ac:dyDescent="0.2">
      <c r="B62" s="14"/>
    </row>
    <row r="63" spans="2:9" x14ac:dyDescent="0.2">
      <c r="B63" s="42" t="s">
        <v>1580</v>
      </c>
      <c r="C63" s="42" t="s">
        <v>1587</v>
      </c>
      <c r="D63" s="42" t="s">
        <v>1597</v>
      </c>
    </row>
    <row r="64" spans="2:9" x14ac:dyDescent="0.2">
      <c r="B64" s="65" t="s">
        <v>1581</v>
      </c>
      <c r="C64" s="65">
        <v>1043.6102000000001</v>
      </c>
      <c r="D64" s="65">
        <v>1045.1045999999999</v>
      </c>
    </row>
    <row r="65" spans="2:9" x14ac:dyDescent="0.2">
      <c r="B65" s="65" t="s">
        <v>1582</v>
      </c>
      <c r="C65" s="65">
        <v>1003.3775000000001</v>
      </c>
      <c r="D65" s="65">
        <v>1004.4556</v>
      </c>
    </row>
    <row r="66" spans="2:9" x14ac:dyDescent="0.2">
      <c r="B66" s="14"/>
    </row>
    <row r="67" spans="2:9" x14ac:dyDescent="0.2">
      <c r="B67" s="6" t="s">
        <v>1684</v>
      </c>
    </row>
    <row r="68" spans="2:9" x14ac:dyDescent="0.2">
      <c r="B68" s="6" t="s">
        <v>1583</v>
      </c>
    </row>
    <row r="69" spans="2:9" x14ac:dyDescent="0.2">
      <c r="B69" s="6" t="s">
        <v>1584</v>
      </c>
    </row>
    <row r="70" spans="2:9" x14ac:dyDescent="0.2">
      <c r="B70" s="6" t="s">
        <v>1600</v>
      </c>
    </row>
    <row r="71" spans="2:9" x14ac:dyDescent="0.2">
      <c r="B71" s="6" t="s">
        <v>1586</v>
      </c>
      <c r="C71" s="14"/>
      <c r="D71" s="54"/>
      <c r="E71" s="14"/>
    </row>
    <row r="72" spans="2:9" x14ac:dyDescent="0.2">
      <c r="C72" s="14"/>
      <c r="D72" s="54"/>
      <c r="E72" s="14"/>
    </row>
    <row r="73" spans="2:9" x14ac:dyDescent="0.2">
      <c r="C73" s="14"/>
      <c r="D73" s="54"/>
      <c r="E73" s="14"/>
    </row>
    <row r="74" spans="2:9" x14ac:dyDescent="0.2">
      <c r="B74" s="14" t="s">
        <v>209</v>
      </c>
      <c r="H74" s="11"/>
      <c r="I74" s="11"/>
    </row>
    <row r="75" spans="2:9" x14ac:dyDescent="0.2">
      <c r="H75" s="11"/>
      <c r="I75" s="11"/>
    </row>
    <row r="76" spans="2:9" x14ac:dyDescent="0.2">
      <c r="H76" s="11"/>
      <c r="I76" s="11"/>
    </row>
    <row r="77" spans="2:9" x14ac:dyDescent="0.2">
      <c r="H77" s="11"/>
      <c r="I77" s="11"/>
    </row>
    <row r="78" spans="2:9" x14ac:dyDescent="0.2">
      <c r="H78" s="11"/>
      <c r="I78" s="11"/>
    </row>
    <row r="79" spans="2:9" x14ac:dyDescent="0.2">
      <c r="H79" s="11"/>
      <c r="I79" s="11"/>
    </row>
    <row r="80" spans="2:9" x14ac:dyDescent="0.2">
      <c r="H80" s="11"/>
      <c r="I80" s="11"/>
    </row>
    <row r="81" spans="2:9" x14ac:dyDescent="0.2">
      <c r="H81" s="11"/>
      <c r="I81" s="11"/>
    </row>
    <row r="82" spans="2:9" x14ac:dyDescent="0.2">
      <c r="H82" s="11"/>
      <c r="I82" s="11"/>
    </row>
    <row r="83" spans="2:9" x14ac:dyDescent="0.2">
      <c r="H83" s="11"/>
      <c r="I83" s="11"/>
    </row>
    <row r="84" spans="2:9" x14ac:dyDescent="0.2">
      <c r="H84" s="11"/>
      <c r="I84" s="11"/>
    </row>
    <row r="85" spans="2:9" x14ac:dyDescent="0.2">
      <c r="H85" s="11"/>
      <c r="I85" s="11"/>
    </row>
    <row r="86" spans="2:9" x14ac:dyDescent="0.2">
      <c r="H86" s="11"/>
      <c r="I86" s="11"/>
    </row>
    <row r="87" spans="2:9" x14ac:dyDescent="0.2">
      <c r="H87" s="11"/>
      <c r="I87" s="11"/>
    </row>
    <row r="88" spans="2:9" x14ac:dyDescent="0.2">
      <c r="H88" s="11"/>
      <c r="I88" s="11"/>
    </row>
    <row r="89" spans="2:9" x14ac:dyDescent="0.2">
      <c r="H89" s="11"/>
      <c r="I89" s="11"/>
    </row>
    <row r="90" spans="2:9" x14ac:dyDescent="0.2">
      <c r="H90" s="11"/>
      <c r="I90" s="11"/>
    </row>
    <row r="91" spans="2:9" x14ac:dyDescent="0.2">
      <c r="H91" s="11"/>
      <c r="I91" s="11"/>
    </row>
    <row r="92" spans="2:9" x14ac:dyDescent="0.2">
      <c r="H92" s="11"/>
      <c r="I92" s="11"/>
    </row>
    <row r="93" spans="2:9" x14ac:dyDescent="0.2">
      <c r="H93" s="11"/>
      <c r="I93" s="11"/>
    </row>
    <row r="94" spans="2:9" x14ac:dyDescent="0.2">
      <c r="H94" s="11"/>
      <c r="I94" s="11"/>
    </row>
    <row r="95" spans="2:9" x14ac:dyDescent="0.2">
      <c r="H95" s="11"/>
      <c r="I95" s="11"/>
    </row>
    <row r="96" spans="2:9" x14ac:dyDescent="0.2">
      <c r="B96" s="14" t="s">
        <v>1544</v>
      </c>
      <c r="H96" s="11"/>
      <c r="I96" s="11"/>
    </row>
    <row r="97" spans="2:9" x14ac:dyDescent="0.2">
      <c r="B97" s="14" t="s">
        <v>1552</v>
      </c>
      <c r="H97" s="11"/>
      <c r="I97" s="11"/>
    </row>
    <row r="98" spans="2:9" x14ac:dyDescent="0.2">
      <c r="H98" s="11"/>
      <c r="I98" s="11"/>
    </row>
    <row r="99" spans="2:9" x14ac:dyDescent="0.2">
      <c r="H99" s="11"/>
      <c r="I99" s="11"/>
    </row>
    <row r="100" spans="2:9" x14ac:dyDescent="0.2">
      <c r="H100" s="11"/>
      <c r="I100" s="11"/>
    </row>
    <row r="101" spans="2:9" x14ac:dyDescent="0.2">
      <c r="H101" s="11"/>
      <c r="I101" s="11"/>
    </row>
    <row r="102" spans="2:9" x14ac:dyDescent="0.2">
      <c r="H102" s="11"/>
      <c r="I102" s="11"/>
    </row>
    <row r="103" spans="2:9" x14ac:dyDescent="0.2">
      <c r="H103" s="11"/>
      <c r="I103" s="11"/>
    </row>
    <row r="104" spans="2:9" x14ac:dyDescent="0.2">
      <c r="H104" s="11"/>
      <c r="I104" s="11"/>
    </row>
    <row r="105" spans="2:9" x14ac:dyDescent="0.2">
      <c r="H105" s="11"/>
      <c r="I105" s="11"/>
    </row>
    <row r="106" spans="2:9" x14ac:dyDescent="0.2">
      <c r="H106" s="11"/>
      <c r="I106" s="11"/>
    </row>
    <row r="107" spans="2:9" x14ac:dyDescent="0.2">
      <c r="H107" s="11"/>
      <c r="I107" s="11"/>
    </row>
    <row r="108" spans="2:9" x14ac:dyDescent="0.2">
      <c r="H108" s="11"/>
      <c r="I108" s="11"/>
    </row>
    <row r="109" spans="2:9" x14ac:dyDescent="0.2">
      <c r="H109" s="11"/>
      <c r="I109" s="11"/>
    </row>
    <row r="110" spans="2:9" x14ac:dyDescent="0.2">
      <c r="H110" s="11"/>
      <c r="I110" s="11"/>
    </row>
    <row r="111" spans="2:9" x14ac:dyDescent="0.2">
      <c r="H111" s="11"/>
      <c r="I111" s="11"/>
    </row>
    <row r="112" spans="2:9" x14ac:dyDescent="0.2">
      <c r="H112" s="11"/>
      <c r="I112" s="11"/>
    </row>
    <row r="113" spans="8:9" x14ac:dyDescent="0.2">
      <c r="H113" s="11"/>
      <c r="I113" s="11"/>
    </row>
    <row r="114" spans="8:9" x14ac:dyDescent="0.2">
      <c r="H114" s="11"/>
      <c r="I114" s="11"/>
    </row>
    <row r="115" spans="8:9" x14ac:dyDescent="0.2">
      <c r="H115" s="11"/>
      <c r="I115" s="11"/>
    </row>
    <row r="116" spans="8:9" x14ac:dyDescent="0.2">
      <c r="H116" s="11"/>
      <c r="I116" s="11"/>
    </row>
    <row r="117" spans="8:9" x14ac:dyDescent="0.2">
      <c r="H117" s="11"/>
      <c r="I117" s="11"/>
    </row>
    <row r="118" spans="8:9" x14ac:dyDescent="0.2">
      <c r="H118" s="11"/>
      <c r="I118" s="11"/>
    </row>
    <row r="119" spans="8:9" x14ac:dyDescent="0.2">
      <c r="H119" s="11"/>
      <c r="I119" s="11"/>
    </row>
    <row r="120" spans="8:9" x14ac:dyDescent="0.2">
      <c r="H120" s="11"/>
      <c r="I120" s="11"/>
    </row>
  </sheetData>
  <mergeCells count="2">
    <mergeCell ref="B1:C1"/>
    <mergeCell ref="B53:I53"/>
  </mergeCells>
  <conditionalFormatting sqref="G1:G3 G5:G52 G54:G120">
    <cfRule type="cellIs" dxfId="13" priority="2" stopIfTrue="1" operator="between">
      <formula>0.009</formula>
      <formula>-0.009</formula>
    </cfRule>
  </conditionalFormatting>
  <hyperlinks>
    <hyperlink ref="A2" location="Index!A1" display="-" xr:uid="{6ACFB49C-E99A-4893-B005-4BA4D294D397}"/>
  </hyperlinks>
  <pageMargins left="0.7" right="0.7" top="0.75" bottom="0.75" header="0.3" footer="0.3"/>
  <pageSetup paperSize="9" scale="54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20200-8FA8-49A3-8379-1660FA84E026}">
  <dimension ref="A1:I105"/>
  <sheetViews>
    <sheetView view="pageBreakPreview" zoomScaleNormal="100" zoomScaleSheetLayoutView="100" workbookViewId="0"/>
  </sheetViews>
  <sheetFormatPr defaultColWidth="9.109375" defaultRowHeight="10.199999999999999" x14ac:dyDescent="0.2"/>
  <cols>
    <col min="1" max="1" width="7.21875" style="6" customWidth="1"/>
    <col min="2" max="2" width="53.5546875" style="6" customWidth="1"/>
    <col min="3" max="4" width="18.109375" style="6" bestFit="1" customWidth="1"/>
    <col min="5" max="5" width="13.44140625" style="6" bestFit="1" customWidth="1"/>
    <col min="6" max="6" width="12.77734375" style="8" bestFit="1" customWidth="1"/>
    <col min="7" max="7" width="6.77734375" style="12" bestFit="1" customWidth="1"/>
    <col min="8" max="8" width="14.33203125" style="6" bestFit="1" customWidth="1"/>
    <col min="9" max="9" width="10.6640625" style="6" bestFit="1" customWidth="1"/>
    <col min="10" max="16384" width="9.109375" style="6"/>
  </cols>
  <sheetData>
    <row r="1" spans="1:9" s="1" customFormat="1" ht="16.8" customHeight="1" x14ac:dyDescent="0.25">
      <c r="B1" s="154" t="s">
        <v>19</v>
      </c>
      <c r="C1" s="155"/>
      <c r="D1" s="10"/>
      <c r="F1" s="5"/>
      <c r="G1" s="12"/>
    </row>
    <row r="2" spans="1:9" s="1" customFormat="1" ht="14.4" x14ac:dyDescent="0.3">
      <c r="A2" s="60" t="s">
        <v>1576</v>
      </c>
      <c r="F2" s="5"/>
      <c r="G2" s="12"/>
    </row>
    <row r="3" spans="1:9" s="1" customFormat="1" ht="12" x14ac:dyDescent="0.2">
      <c r="B3" s="7" t="s">
        <v>9</v>
      </c>
      <c r="C3" s="2"/>
      <c r="D3" s="3"/>
      <c r="E3" s="3"/>
      <c r="F3" s="4"/>
      <c r="G3" s="12"/>
    </row>
    <row r="4" spans="1:9" s="1" customFormat="1" ht="25.5" customHeight="1" x14ac:dyDescent="0.2">
      <c r="B4" s="133" t="s">
        <v>7</v>
      </c>
      <c r="C4" s="133" t="s">
        <v>8</v>
      </c>
      <c r="D4" s="70" t="s">
        <v>442</v>
      </c>
      <c r="E4" s="70" t="s">
        <v>0</v>
      </c>
      <c r="F4" s="134" t="s">
        <v>4</v>
      </c>
      <c r="G4" s="135" t="s">
        <v>5</v>
      </c>
      <c r="H4" s="136" t="s">
        <v>6</v>
      </c>
      <c r="I4" s="137" t="s">
        <v>373</v>
      </c>
    </row>
    <row r="5" spans="1:9" x14ac:dyDescent="0.2">
      <c r="B5" s="20" t="s">
        <v>160</v>
      </c>
      <c r="C5" s="21"/>
      <c r="D5" s="21"/>
      <c r="E5" s="21"/>
      <c r="F5" s="22"/>
      <c r="G5" s="23"/>
      <c r="H5" s="21"/>
      <c r="I5" s="21"/>
    </row>
    <row r="6" spans="1:9" x14ac:dyDescent="0.2">
      <c r="B6" s="20" t="s">
        <v>28</v>
      </c>
      <c r="C6" s="21"/>
      <c r="D6" s="21"/>
      <c r="E6" s="21"/>
      <c r="F6" s="22"/>
      <c r="G6" s="23"/>
      <c r="H6" s="21"/>
      <c r="I6" s="21"/>
    </row>
    <row r="7" spans="1:9" x14ac:dyDescent="0.2">
      <c r="B7" s="21" t="s">
        <v>581</v>
      </c>
      <c r="C7" s="21" t="s">
        <v>582</v>
      </c>
      <c r="D7" s="21" t="s">
        <v>161</v>
      </c>
      <c r="E7" s="24">
        <v>1000</v>
      </c>
      <c r="F7" s="22">
        <v>984.59900000000005</v>
      </c>
      <c r="G7" s="23">
        <v>8.6903198699945001</v>
      </c>
      <c r="H7" s="25">
        <v>8.3049999999999999E-2</v>
      </c>
      <c r="I7" s="58"/>
    </row>
    <row r="8" spans="1:9" x14ac:dyDescent="0.2">
      <c r="B8" s="21" t="s">
        <v>583</v>
      </c>
      <c r="C8" s="21" t="s">
        <v>584</v>
      </c>
      <c r="D8" s="21" t="s">
        <v>161</v>
      </c>
      <c r="E8" s="24">
        <v>100</v>
      </c>
      <c r="F8" s="22">
        <v>974.01300000000003</v>
      </c>
      <c r="G8" s="23">
        <v>8.5968851558177004</v>
      </c>
      <c r="H8" s="25">
        <v>8.4500000000000006E-2</v>
      </c>
      <c r="I8" s="58"/>
    </row>
    <row r="9" spans="1:9" x14ac:dyDescent="0.2">
      <c r="B9" s="20" t="s">
        <v>156</v>
      </c>
      <c r="C9" s="20"/>
      <c r="D9" s="20"/>
      <c r="E9" s="20"/>
      <c r="F9" s="35">
        <f>SUM(F6:F8)</f>
        <v>1958.6120000000001</v>
      </c>
      <c r="G9" s="36">
        <f>SUM(G6:G8)</f>
        <v>17.287205025812199</v>
      </c>
      <c r="H9" s="20"/>
      <c r="I9" s="20"/>
    </row>
    <row r="10" spans="1:9" x14ac:dyDescent="0.2">
      <c r="B10" s="42" t="s">
        <v>166</v>
      </c>
      <c r="C10" s="65"/>
      <c r="D10" s="65"/>
      <c r="E10" s="65"/>
      <c r="F10" s="139"/>
      <c r="G10" s="140"/>
      <c r="H10" s="21"/>
      <c r="I10" s="21"/>
    </row>
    <row r="11" spans="1:9" x14ac:dyDescent="0.2">
      <c r="B11" s="20" t="s">
        <v>156</v>
      </c>
      <c r="C11" s="20"/>
      <c r="D11" s="20"/>
      <c r="E11" s="20"/>
      <c r="F11" s="30" t="s">
        <v>167</v>
      </c>
      <c r="G11" s="31" t="s">
        <v>167</v>
      </c>
      <c r="H11" s="20"/>
      <c r="I11" s="20"/>
    </row>
    <row r="12" spans="1:9" x14ac:dyDescent="0.2">
      <c r="B12" s="42" t="s">
        <v>159</v>
      </c>
      <c r="C12" s="42"/>
      <c r="D12" s="42"/>
      <c r="E12" s="42"/>
      <c r="F12" s="141">
        <f>F9</f>
        <v>1958.6120000000001</v>
      </c>
      <c r="G12" s="142">
        <f>G9</f>
        <v>17.287205025812199</v>
      </c>
      <c r="H12" s="20"/>
      <c r="I12" s="20"/>
    </row>
    <row r="13" spans="1:9" x14ac:dyDescent="0.2">
      <c r="B13" s="20" t="s">
        <v>168</v>
      </c>
      <c r="C13" s="21"/>
      <c r="D13" s="21"/>
      <c r="E13" s="21"/>
      <c r="F13" s="22"/>
      <c r="G13" s="23"/>
      <c r="H13" s="21"/>
      <c r="I13" s="21"/>
    </row>
    <row r="14" spans="1:9" x14ac:dyDescent="0.2">
      <c r="B14" s="20" t="s">
        <v>374</v>
      </c>
      <c r="C14" s="21"/>
      <c r="D14" s="21"/>
      <c r="E14" s="21"/>
      <c r="F14" s="22"/>
      <c r="G14" s="23"/>
      <c r="H14" s="21"/>
      <c r="I14" s="21"/>
    </row>
    <row r="15" spans="1:9" x14ac:dyDescent="0.2">
      <c r="B15" s="21" t="s">
        <v>395</v>
      </c>
      <c r="C15" s="21" t="s">
        <v>396</v>
      </c>
      <c r="D15" s="21" t="s">
        <v>170</v>
      </c>
      <c r="E15" s="24">
        <v>200</v>
      </c>
      <c r="F15" s="22">
        <v>974.63699999999994</v>
      </c>
      <c r="G15" s="23">
        <v>8.6023927376849194</v>
      </c>
      <c r="H15" s="25">
        <v>7.8498999999999999E-2</v>
      </c>
      <c r="I15" s="58"/>
    </row>
    <row r="16" spans="1:9" x14ac:dyDescent="0.2">
      <c r="B16" s="21" t="s">
        <v>375</v>
      </c>
      <c r="C16" s="21" t="s">
        <v>376</v>
      </c>
      <c r="D16" s="21" t="s">
        <v>170</v>
      </c>
      <c r="E16" s="24">
        <v>200</v>
      </c>
      <c r="F16" s="22">
        <v>974.61599999999999</v>
      </c>
      <c r="G16" s="23">
        <v>8.6022073863720792</v>
      </c>
      <c r="H16" s="25">
        <v>7.6664999999999997E-2</v>
      </c>
      <c r="I16" s="58"/>
    </row>
    <row r="17" spans="2:9" x14ac:dyDescent="0.2">
      <c r="B17" s="21" t="s">
        <v>387</v>
      </c>
      <c r="C17" s="21" t="s">
        <v>388</v>
      </c>
      <c r="D17" s="21" t="s">
        <v>170</v>
      </c>
      <c r="E17" s="24">
        <v>200</v>
      </c>
      <c r="F17" s="22">
        <v>973.84</v>
      </c>
      <c r="G17" s="23">
        <v>8.5953582140500302</v>
      </c>
      <c r="H17" s="25">
        <v>7.6601000000000002E-2</v>
      </c>
      <c r="I17" s="58"/>
    </row>
    <row r="18" spans="2:9" x14ac:dyDescent="0.2">
      <c r="B18" s="21" t="s">
        <v>405</v>
      </c>
      <c r="C18" s="21" t="s">
        <v>406</v>
      </c>
      <c r="D18" s="21" t="s">
        <v>379</v>
      </c>
      <c r="E18" s="24">
        <v>200</v>
      </c>
      <c r="F18" s="22">
        <v>973.24400000000003</v>
      </c>
      <c r="G18" s="23">
        <v>8.5900977672666006</v>
      </c>
      <c r="H18" s="25">
        <v>7.6600000000000001E-2</v>
      </c>
      <c r="I18" s="58"/>
    </row>
    <row r="19" spans="2:9" x14ac:dyDescent="0.2">
      <c r="B19" s="21" t="s">
        <v>377</v>
      </c>
      <c r="C19" s="21" t="s">
        <v>378</v>
      </c>
      <c r="D19" s="21" t="s">
        <v>379</v>
      </c>
      <c r="E19" s="24">
        <v>40</v>
      </c>
      <c r="F19" s="22">
        <v>194.6352</v>
      </c>
      <c r="G19" s="23">
        <v>1.7178995164126201</v>
      </c>
      <c r="H19" s="25">
        <v>7.6799000000000006E-2</v>
      </c>
      <c r="I19" s="58"/>
    </row>
    <row r="20" spans="2:9" x14ac:dyDescent="0.2">
      <c r="B20" s="20" t="s">
        <v>156</v>
      </c>
      <c r="C20" s="20"/>
      <c r="D20" s="20"/>
      <c r="E20" s="20"/>
      <c r="F20" s="43">
        <f>SUM(F14:F19)</f>
        <v>4090.9722000000002</v>
      </c>
      <c r="G20" s="44">
        <f>SUM(G14:G19)</f>
        <v>36.107955621786253</v>
      </c>
      <c r="H20" s="20"/>
      <c r="I20" s="20"/>
    </row>
    <row r="21" spans="2:9" x14ac:dyDescent="0.2">
      <c r="B21" s="20" t="s">
        <v>169</v>
      </c>
      <c r="C21" s="21"/>
      <c r="D21" s="21"/>
      <c r="E21" s="21"/>
      <c r="F21" s="22"/>
      <c r="G21" s="23"/>
      <c r="H21" s="21"/>
      <c r="I21" s="21"/>
    </row>
    <row r="22" spans="2:9" x14ac:dyDescent="0.2">
      <c r="B22" s="21" t="s">
        <v>423</v>
      </c>
      <c r="C22" s="21" t="s">
        <v>424</v>
      </c>
      <c r="D22" s="21" t="s">
        <v>170</v>
      </c>
      <c r="E22" s="24">
        <v>200</v>
      </c>
      <c r="F22" s="22">
        <v>979.62800000000004</v>
      </c>
      <c r="G22" s="23">
        <v>8.6464445663696292</v>
      </c>
      <c r="H22" s="25">
        <v>8.0749000000000001E-2</v>
      </c>
      <c r="I22" s="58"/>
    </row>
    <row r="23" spans="2:9" x14ac:dyDescent="0.2">
      <c r="B23" s="20" t="s">
        <v>156</v>
      </c>
      <c r="C23" s="20"/>
      <c r="D23" s="20"/>
      <c r="E23" s="20"/>
      <c r="F23" s="43">
        <f>SUM(F21:F22)</f>
        <v>979.62800000000004</v>
      </c>
      <c r="G23" s="44">
        <f>SUM(G21:G22)</f>
        <v>8.6464445663696292</v>
      </c>
      <c r="H23" s="20"/>
      <c r="I23" s="20"/>
    </row>
    <row r="24" spans="2:9" x14ac:dyDescent="0.2">
      <c r="B24" s="20" t="s">
        <v>171</v>
      </c>
      <c r="C24" s="21"/>
      <c r="D24" s="21"/>
      <c r="E24" s="21"/>
      <c r="F24" s="22"/>
      <c r="G24" s="23"/>
      <c r="H24" s="21"/>
      <c r="I24" s="21"/>
    </row>
    <row r="25" spans="2:9" x14ac:dyDescent="0.2">
      <c r="B25" s="21" t="s">
        <v>433</v>
      </c>
      <c r="C25" s="21" t="s">
        <v>434</v>
      </c>
      <c r="D25" s="21" t="s">
        <v>438</v>
      </c>
      <c r="E25" s="24">
        <v>1000000</v>
      </c>
      <c r="F25" s="22">
        <v>975.67600000000004</v>
      </c>
      <c r="G25" s="23">
        <v>8.6115632145439491</v>
      </c>
      <c r="H25" s="25">
        <v>6.3191999999999998E-2</v>
      </c>
      <c r="I25" s="58"/>
    </row>
    <row r="26" spans="2:9" x14ac:dyDescent="0.2">
      <c r="B26" s="20" t="s">
        <v>156</v>
      </c>
      <c r="C26" s="20"/>
      <c r="D26" s="20"/>
      <c r="E26" s="20"/>
      <c r="F26" s="35">
        <f>SUM(F24:F25)</f>
        <v>975.67600000000004</v>
      </c>
      <c r="G26" s="36">
        <f>SUM(G24:G25)</f>
        <v>8.6115632145439491</v>
      </c>
      <c r="H26" s="20"/>
      <c r="I26" s="20"/>
    </row>
    <row r="27" spans="2:9" x14ac:dyDescent="0.2">
      <c r="B27" s="42" t="s">
        <v>159</v>
      </c>
      <c r="C27" s="42"/>
      <c r="D27" s="42"/>
      <c r="E27" s="42"/>
      <c r="F27" s="43">
        <f>+F20+F23+F26</f>
        <v>6046.2762000000002</v>
      </c>
      <c r="G27" s="44">
        <f>+G20+G23+G26</f>
        <v>53.365963402699833</v>
      </c>
      <c r="H27" s="20"/>
      <c r="I27" s="20"/>
    </row>
    <row r="28" spans="2:9" x14ac:dyDescent="0.2">
      <c r="B28" s="20" t="s">
        <v>435</v>
      </c>
      <c r="C28" s="21"/>
      <c r="D28" s="21"/>
      <c r="E28" s="21"/>
      <c r="F28" s="22"/>
      <c r="G28" s="23"/>
      <c r="H28" s="21"/>
      <c r="I28" s="21"/>
    </row>
    <row r="29" spans="2:9" x14ac:dyDescent="0.2">
      <c r="B29" s="21" t="s">
        <v>585</v>
      </c>
      <c r="C29" s="21" t="s">
        <v>586</v>
      </c>
      <c r="D29" s="21" t="s">
        <v>438</v>
      </c>
      <c r="E29" s="24">
        <v>500000</v>
      </c>
      <c r="F29" s="22">
        <v>483.64100000000002</v>
      </c>
      <c r="G29" s="23">
        <v>4.2687378234631703</v>
      </c>
      <c r="H29" s="25">
        <v>7.47561101601249E-2</v>
      </c>
      <c r="I29" s="58"/>
    </row>
    <row r="30" spans="2:9" x14ac:dyDescent="0.2">
      <c r="B30" s="21" t="s">
        <v>587</v>
      </c>
      <c r="C30" s="21" t="s">
        <v>588</v>
      </c>
      <c r="D30" s="21" t="s">
        <v>438</v>
      </c>
      <c r="E30" s="24">
        <v>500000</v>
      </c>
      <c r="F30" s="22">
        <v>476.149</v>
      </c>
      <c r="G30" s="23">
        <v>4.2026115360446399</v>
      </c>
      <c r="H30" s="25">
        <v>7.7462842040499996E-2</v>
      </c>
      <c r="I30" s="58"/>
    </row>
    <row r="31" spans="2:9" x14ac:dyDescent="0.2">
      <c r="B31" s="20" t="s">
        <v>159</v>
      </c>
      <c r="C31" s="20"/>
      <c r="D31" s="20"/>
      <c r="E31" s="20"/>
      <c r="F31" s="43">
        <f>SUM(F29:F30)</f>
        <v>959.79</v>
      </c>
      <c r="G31" s="44">
        <f>SUM(G29:G30)</f>
        <v>8.4713493595078102</v>
      </c>
      <c r="H31" s="20"/>
      <c r="I31" s="20"/>
    </row>
    <row r="32" spans="2:9" x14ac:dyDescent="0.2">
      <c r="B32" s="20" t="s">
        <v>439</v>
      </c>
      <c r="C32" s="21"/>
      <c r="D32" s="21"/>
      <c r="E32" s="21"/>
      <c r="F32" s="22"/>
      <c r="G32" s="23"/>
      <c r="H32" s="21"/>
      <c r="I32" s="21"/>
    </row>
    <row r="33" spans="2:9" x14ac:dyDescent="0.2">
      <c r="B33" s="21" t="s">
        <v>440</v>
      </c>
      <c r="C33" s="21" t="s">
        <v>441</v>
      </c>
      <c r="D33" s="21"/>
      <c r="E33" s="24">
        <v>195.25</v>
      </c>
      <c r="F33" s="22">
        <v>23.516014500000001</v>
      </c>
      <c r="G33" s="23">
        <v>0.20755829334828599</v>
      </c>
      <c r="H33" s="21"/>
      <c r="I33" s="21"/>
    </row>
    <row r="34" spans="2:9" x14ac:dyDescent="0.2">
      <c r="B34" s="20" t="s">
        <v>156</v>
      </c>
      <c r="C34" s="20"/>
      <c r="D34" s="20"/>
      <c r="E34" s="20"/>
      <c r="F34" s="43">
        <f>SUM(F33:F33)</f>
        <v>23.516014500000001</v>
      </c>
      <c r="G34" s="44">
        <f>SUM(G33:G33)</f>
        <v>0.20755829334828599</v>
      </c>
      <c r="H34" s="20"/>
      <c r="I34" s="20"/>
    </row>
    <row r="35" spans="2:9" x14ac:dyDescent="0.2">
      <c r="B35" s="20"/>
      <c r="C35" s="21"/>
      <c r="D35" s="21"/>
      <c r="E35" s="21"/>
      <c r="F35" s="22"/>
      <c r="G35" s="23"/>
      <c r="H35" s="21"/>
      <c r="I35" s="21"/>
    </row>
    <row r="36" spans="2:9" x14ac:dyDescent="0.2">
      <c r="B36" s="20" t="s">
        <v>179</v>
      </c>
      <c r="C36" s="20"/>
      <c r="D36" s="20"/>
      <c r="E36" s="20"/>
      <c r="F36" s="43">
        <v>2098.3539707</v>
      </c>
      <c r="G36" s="44">
        <v>18.520603012857102</v>
      </c>
      <c r="H36" s="25">
        <v>5.74E-2</v>
      </c>
      <c r="I36" s="25"/>
    </row>
    <row r="37" spans="2:9" x14ac:dyDescent="0.2">
      <c r="B37" s="21"/>
      <c r="C37" s="21"/>
      <c r="D37" s="21"/>
      <c r="E37" s="21"/>
      <c r="F37" s="22"/>
      <c r="G37" s="23"/>
      <c r="H37" s="21"/>
      <c r="I37" s="21"/>
    </row>
    <row r="38" spans="2:9" x14ac:dyDescent="0.2">
      <c r="B38" s="42" t="s">
        <v>182</v>
      </c>
      <c r="C38" s="42"/>
      <c r="D38" s="42"/>
      <c r="E38" s="42"/>
      <c r="F38" s="43">
        <f>F39-(F9+F20+F23+F26+F31+F34+F36)</f>
        <v>243.2879396999997</v>
      </c>
      <c r="G38" s="44">
        <f>G39-(G9+G20+G23+G26+G31+G34+G36)</f>
        <v>2.1473209057747624</v>
      </c>
      <c r="H38" s="20"/>
      <c r="I38" s="20"/>
    </row>
    <row r="39" spans="2:9" x14ac:dyDescent="0.2">
      <c r="B39" s="42" t="s">
        <v>180</v>
      </c>
      <c r="C39" s="42"/>
      <c r="D39" s="42"/>
      <c r="E39" s="42"/>
      <c r="F39" s="43">
        <v>11329.836124900001</v>
      </c>
      <c r="G39" s="44">
        <v>100</v>
      </c>
      <c r="H39" s="45"/>
      <c r="I39" s="45"/>
    </row>
    <row r="41" spans="2:9" x14ac:dyDescent="0.2">
      <c r="B41" s="14" t="s">
        <v>443</v>
      </c>
    </row>
    <row r="42" spans="2:9" ht="40.049999999999997" customHeight="1" x14ac:dyDescent="0.2">
      <c r="B42" s="165" t="s">
        <v>444</v>
      </c>
      <c r="C42" s="165"/>
      <c r="D42" s="165"/>
      <c r="E42" s="165"/>
      <c r="F42" s="165"/>
      <c r="G42" s="165"/>
      <c r="H42" s="165"/>
      <c r="I42" s="165"/>
    </row>
    <row r="43" spans="2:9" x14ac:dyDescent="0.2">
      <c r="B43" s="14"/>
    </row>
    <row r="44" spans="2:9" x14ac:dyDescent="0.2">
      <c r="B44" s="14"/>
    </row>
    <row r="45" spans="2:9" x14ac:dyDescent="0.2">
      <c r="B45" s="14" t="s">
        <v>207</v>
      </c>
    </row>
    <row r="46" spans="2:9" x14ac:dyDescent="0.2">
      <c r="B46" s="14"/>
    </row>
    <row r="47" spans="2:9" x14ac:dyDescent="0.2">
      <c r="B47" s="6" t="s">
        <v>1578</v>
      </c>
    </row>
    <row r="48" spans="2:9" x14ac:dyDescent="0.2">
      <c r="B48" s="6" t="s">
        <v>1579</v>
      </c>
    </row>
    <row r="49" spans="2:9" x14ac:dyDescent="0.2">
      <c r="B49" s="14"/>
    </row>
    <row r="50" spans="2:9" x14ac:dyDescent="0.2">
      <c r="B50" s="42" t="s">
        <v>1580</v>
      </c>
      <c r="C50" s="42" t="s">
        <v>1602</v>
      </c>
      <c r="D50" s="42" t="s">
        <v>1597</v>
      </c>
    </row>
    <row r="51" spans="2:9" x14ac:dyDescent="0.2">
      <c r="B51" s="65" t="s">
        <v>1581</v>
      </c>
      <c r="C51" s="65">
        <v>1039.3967</v>
      </c>
      <c r="D51" s="65">
        <v>1038.8858</v>
      </c>
    </row>
    <row r="52" spans="2:9" x14ac:dyDescent="0.2">
      <c r="B52" s="65" t="s">
        <v>1582</v>
      </c>
      <c r="C52" s="153">
        <v>1001.303</v>
      </c>
      <c r="D52" s="65">
        <v>1000.2578999999999</v>
      </c>
    </row>
    <row r="53" spans="2:9" x14ac:dyDescent="0.2">
      <c r="B53" s="14"/>
    </row>
    <row r="54" spans="2:9" x14ac:dyDescent="0.2">
      <c r="B54" s="6" t="s">
        <v>1684</v>
      </c>
    </row>
    <row r="55" spans="2:9" x14ac:dyDescent="0.2">
      <c r="B55" s="6" t="s">
        <v>1583</v>
      </c>
    </row>
    <row r="56" spans="2:9" x14ac:dyDescent="0.2">
      <c r="B56" s="6" t="s">
        <v>1584</v>
      </c>
      <c r="C56" s="14"/>
      <c r="D56" s="54"/>
      <c r="E56" s="14"/>
    </row>
    <row r="57" spans="2:9" x14ac:dyDescent="0.2">
      <c r="B57" s="6" t="s">
        <v>1601</v>
      </c>
      <c r="D57" s="55"/>
      <c r="E57" s="55"/>
    </row>
    <row r="58" spans="2:9" x14ac:dyDescent="0.2">
      <c r="B58" s="6" t="s">
        <v>1586</v>
      </c>
      <c r="D58" s="55"/>
      <c r="E58" s="55"/>
    </row>
    <row r="59" spans="2:9" x14ac:dyDescent="0.2">
      <c r="D59" s="55"/>
      <c r="E59" s="55"/>
    </row>
    <row r="60" spans="2:9" x14ac:dyDescent="0.2">
      <c r="D60" s="55"/>
      <c r="E60" s="55"/>
    </row>
    <row r="61" spans="2:9" x14ac:dyDescent="0.2">
      <c r="B61" s="14" t="s">
        <v>209</v>
      </c>
      <c r="H61" s="11"/>
      <c r="I61" s="11"/>
    </row>
    <row r="62" spans="2:9" x14ac:dyDescent="0.2">
      <c r="H62" s="11"/>
      <c r="I62" s="11"/>
    </row>
    <row r="63" spans="2:9" x14ac:dyDescent="0.2">
      <c r="H63" s="11"/>
      <c r="I63" s="11"/>
    </row>
    <row r="64" spans="2:9" x14ac:dyDescent="0.2">
      <c r="H64" s="11"/>
      <c r="I64" s="11"/>
    </row>
    <row r="65" spans="8:9" x14ac:dyDescent="0.2">
      <c r="H65" s="11"/>
      <c r="I65" s="11"/>
    </row>
    <row r="66" spans="8:9" x14ac:dyDescent="0.2">
      <c r="H66" s="11"/>
      <c r="I66" s="11"/>
    </row>
    <row r="67" spans="8:9" x14ac:dyDescent="0.2">
      <c r="H67" s="11"/>
      <c r="I67" s="11"/>
    </row>
    <row r="68" spans="8:9" x14ac:dyDescent="0.2">
      <c r="H68" s="11"/>
      <c r="I68" s="11"/>
    </row>
    <row r="69" spans="8:9" x14ac:dyDescent="0.2">
      <c r="H69" s="11"/>
      <c r="I69" s="11"/>
    </row>
    <row r="70" spans="8:9" x14ac:dyDescent="0.2">
      <c r="H70" s="11"/>
      <c r="I70" s="11"/>
    </row>
    <row r="71" spans="8:9" x14ac:dyDescent="0.2">
      <c r="H71" s="11"/>
      <c r="I71" s="11"/>
    </row>
    <row r="72" spans="8:9" x14ac:dyDescent="0.2">
      <c r="H72" s="11"/>
      <c r="I72" s="11"/>
    </row>
    <row r="73" spans="8:9" x14ac:dyDescent="0.2">
      <c r="H73" s="11"/>
      <c r="I73" s="11"/>
    </row>
    <row r="74" spans="8:9" x14ac:dyDescent="0.2">
      <c r="H74" s="11"/>
      <c r="I74" s="11"/>
    </row>
    <row r="75" spans="8:9" x14ac:dyDescent="0.2">
      <c r="H75" s="11"/>
      <c r="I75" s="11"/>
    </row>
    <row r="76" spans="8:9" x14ac:dyDescent="0.2">
      <c r="H76" s="11"/>
      <c r="I76" s="11"/>
    </row>
    <row r="77" spans="8:9" x14ac:dyDescent="0.2">
      <c r="H77" s="11"/>
      <c r="I77" s="11"/>
    </row>
    <row r="78" spans="8:9" x14ac:dyDescent="0.2">
      <c r="H78" s="11"/>
      <c r="I78" s="11"/>
    </row>
    <row r="79" spans="8:9" x14ac:dyDescent="0.2">
      <c r="H79" s="11"/>
      <c r="I79" s="11"/>
    </row>
    <row r="80" spans="8:9" x14ac:dyDescent="0.2">
      <c r="H80" s="11"/>
      <c r="I80" s="11"/>
    </row>
    <row r="81" spans="2:9" x14ac:dyDescent="0.2">
      <c r="H81" s="11"/>
      <c r="I81" s="11"/>
    </row>
    <row r="82" spans="2:9" x14ac:dyDescent="0.2">
      <c r="H82" s="11"/>
      <c r="I82" s="11"/>
    </row>
    <row r="83" spans="2:9" x14ac:dyDescent="0.2">
      <c r="H83" s="11"/>
      <c r="I83" s="11"/>
    </row>
    <row r="84" spans="2:9" x14ac:dyDescent="0.2">
      <c r="B84" s="14" t="s">
        <v>1544</v>
      </c>
      <c r="H84" s="11"/>
      <c r="I84" s="11"/>
    </row>
    <row r="85" spans="2:9" x14ac:dyDescent="0.2">
      <c r="B85" s="14" t="s">
        <v>1553</v>
      </c>
      <c r="H85" s="11"/>
      <c r="I85" s="11"/>
    </row>
    <row r="86" spans="2:9" x14ac:dyDescent="0.2">
      <c r="H86" s="11"/>
      <c r="I86" s="11"/>
    </row>
    <row r="87" spans="2:9" x14ac:dyDescent="0.2">
      <c r="H87" s="11"/>
      <c r="I87" s="11"/>
    </row>
    <row r="88" spans="2:9" x14ac:dyDescent="0.2">
      <c r="H88" s="11"/>
      <c r="I88" s="11"/>
    </row>
    <row r="89" spans="2:9" x14ac:dyDescent="0.2">
      <c r="H89" s="11"/>
      <c r="I89" s="11"/>
    </row>
    <row r="90" spans="2:9" x14ac:dyDescent="0.2">
      <c r="H90" s="11"/>
      <c r="I90" s="11"/>
    </row>
    <row r="91" spans="2:9" x14ac:dyDescent="0.2">
      <c r="H91" s="11"/>
      <c r="I91" s="11"/>
    </row>
    <row r="92" spans="2:9" x14ac:dyDescent="0.2">
      <c r="H92" s="11"/>
      <c r="I92" s="11"/>
    </row>
    <row r="93" spans="2:9" x14ac:dyDescent="0.2">
      <c r="H93" s="11"/>
      <c r="I93" s="11"/>
    </row>
    <row r="94" spans="2:9" x14ac:dyDescent="0.2">
      <c r="H94" s="11"/>
      <c r="I94" s="11"/>
    </row>
    <row r="95" spans="2:9" x14ac:dyDescent="0.2">
      <c r="H95" s="11"/>
      <c r="I95" s="11"/>
    </row>
    <row r="96" spans="2:9" x14ac:dyDescent="0.2">
      <c r="H96" s="11"/>
      <c r="I96" s="11"/>
    </row>
    <row r="97" spans="8:9" x14ac:dyDescent="0.2">
      <c r="H97" s="11"/>
      <c r="I97" s="11"/>
    </row>
    <row r="98" spans="8:9" x14ac:dyDescent="0.2">
      <c r="H98" s="11"/>
      <c r="I98" s="11"/>
    </row>
    <row r="99" spans="8:9" x14ac:dyDescent="0.2">
      <c r="H99" s="11"/>
      <c r="I99" s="11"/>
    </row>
    <row r="100" spans="8:9" x14ac:dyDescent="0.2">
      <c r="H100" s="11"/>
      <c r="I100" s="11"/>
    </row>
    <row r="101" spans="8:9" x14ac:dyDescent="0.2">
      <c r="H101" s="11"/>
      <c r="I101" s="11"/>
    </row>
    <row r="102" spans="8:9" x14ac:dyDescent="0.2">
      <c r="H102" s="11"/>
      <c r="I102" s="11"/>
    </row>
    <row r="103" spans="8:9" x14ac:dyDescent="0.2">
      <c r="H103" s="11"/>
      <c r="I103" s="11"/>
    </row>
    <row r="104" spans="8:9" x14ac:dyDescent="0.2">
      <c r="H104" s="11"/>
      <c r="I104" s="11"/>
    </row>
    <row r="105" spans="8:9" x14ac:dyDescent="0.2">
      <c r="H105" s="11"/>
      <c r="I105" s="11"/>
    </row>
  </sheetData>
  <mergeCells count="2">
    <mergeCell ref="B1:C1"/>
    <mergeCell ref="B42:I42"/>
  </mergeCells>
  <conditionalFormatting sqref="G1:G3 G5:G41 G43:G105">
    <cfRule type="cellIs" dxfId="12" priority="2" stopIfTrue="1" operator="between">
      <formula>0.009</formula>
      <formula>-0.009</formula>
    </cfRule>
  </conditionalFormatting>
  <hyperlinks>
    <hyperlink ref="A2" location="Index!A1" display="-" xr:uid="{C96EB63D-6706-4363-9F0C-98A63A3AB65C}"/>
  </hyperlinks>
  <pageMargins left="0.7" right="0.7" top="0.75" bottom="0.75" header="0.3" footer="0.3"/>
  <pageSetup paperSize="9" scale="59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9C2C1-4D8E-4965-AE97-1E91899B9809}">
  <dimension ref="A1:I119"/>
  <sheetViews>
    <sheetView view="pageBreakPreview" zoomScaleNormal="100" zoomScaleSheetLayoutView="100" workbookViewId="0"/>
  </sheetViews>
  <sheetFormatPr defaultColWidth="9.109375" defaultRowHeight="10.199999999999999" x14ac:dyDescent="0.2"/>
  <cols>
    <col min="1" max="1" width="7.21875" style="6" customWidth="1"/>
    <col min="2" max="2" width="52.21875" style="6" bestFit="1" customWidth="1"/>
    <col min="3" max="3" width="23.88671875" style="6" bestFit="1" customWidth="1"/>
    <col min="4" max="4" width="21.44140625" style="6" bestFit="1" customWidth="1"/>
    <col min="5" max="5" width="13.44140625" style="6" bestFit="1" customWidth="1"/>
    <col min="6" max="6" width="12.77734375" style="8" bestFit="1" customWidth="1"/>
    <col min="7" max="7" width="8.21875" style="12" bestFit="1" customWidth="1"/>
    <col min="8" max="8" width="14.33203125" style="6" bestFit="1" customWidth="1"/>
    <col min="9" max="16384" width="9.109375" style="6"/>
  </cols>
  <sheetData>
    <row r="1" spans="1:8" s="1" customFormat="1" ht="16.8" customHeight="1" x14ac:dyDescent="0.25">
      <c r="B1" s="154" t="s">
        <v>20</v>
      </c>
      <c r="C1" s="155"/>
      <c r="D1" s="10"/>
      <c r="F1" s="5"/>
      <c r="G1" s="12"/>
    </row>
    <row r="2" spans="1:8" s="1" customFormat="1" ht="14.4" x14ac:dyDescent="0.3">
      <c r="A2" s="60" t="s">
        <v>1576</v>
      </c>
      <c r="F2" s="5"/>
      <c r="G2" s="12"/>
    </row>
    <row r="3" spans="1:8" s="1" customFormat="1" ht="12" x14ac:dyDescent="0.2">
      <c r="B3" s="7" t="s">
        <v>9</v>
      </c>
      <c r="C3" s="2"/>
      <c r="D3" s="3"/>
      <c r="E3" s="3"/>
      <c r="F3" s="4"/>
      <c r="G3" s="12"/>
    </row>
    <row r="4" spans="1:8" s="1" customFormat="1" ht="25.5" customHeight="1" x14ac:dyDescent="0.25">
      <c r="B4" s="16" t="s">
        <v>7</v>
      </c>
      <c r="C4" s="16" t="s">
        <v>8</v>
      </c>
      <c r="D4" s="17" t="s">
        <v>185</v>
      </c>
      <c r="E4" s="17" t="s">
        <v>0</v>
      </c>
      <c r="F4" s="18" t="s">
        <v>4</v>
      </c>
      <c r="G4" s="19" t="s">
        <v>5</v>
      </c>
      <c r="H4" s="59" t="s">
        <v>6</v>
      </c>
    </row>
    <row r="5" spans="1:8" x14ac:dyDescent="0.2">
      <c r="B5" s="20" t="s">
        <v>27</v>
      </c>
      <c r="C5" s="21"/>
      <c r="D5" s="21"/>
      <c r="E5" s="21"/>
      <c r="F5" s="22"/>
      <c r="G5" s="23"/>
      <c r="H5" s="21"/>
    </row>
    <row r="6" spans="1:8" x14ac:dyDescent="0.2">
      <c r="B6" s="20" t="s">
        <v>28</v>
      </c>
      <c r="C6" s="21"/>
      <c r="D6" s="21"/>
      <c r="E6" s="21"/>
      <c r="F6" s="22"/>
      <c r="G6" s="23"/>
      <c r="H6" s="21"/>
    </row>
    <row r="7" spans="1:8" x14ac:dyDescent="0.2">
      <c r="B7" s="21" t="s">
        <v>210</v>
      </c>
      <c r="C7" s="21" t="s">
        <v>211</v>
      </c>
      <c r="D7" s="21" t="s">
        <v>71</v>
      </c>
      <c r="E7" s="24">
        <v>404489</v>
      </c>
      <c r="F7" s="22">
        <v>2802.2997919999998</v>
      </c>
      <c r="G7" s="23">
        <v>9.9543345902598794</v>
      </c>
      <c r="H7" s="25"/>
    </row>
    <row r="8" spans="1:8" x14ac:dyDescent="0.2">
      <c r="B8" s="21" t="s">
        <v>69</v>
      </c>
      <c r="C8" s="21" t="s">
        <v>70</v>
      </c>
      <c r="D8" s="21" t="s">
        <v>71</v>
      </c>
      <c r="E8" s="24">
        <v>189148</v>
      </c>
      <c r="F8" s="22">
        <v>2644.2890400000001</v>
      </c>
      <c r="G8" s="23">
        <v>9.3930484999004999</v>
      </c>
      <c r="H8" s="25"/>
    </row>
    <row r="9" spans="1:8" x14ac:dyDescent="0.2">
      <c r="B9" s="21" t="s">
        <v>33</v>
      </c>
      <c r="C9" s="21" t="s">
        <v>34</v>
      </c>
      <c r="D9" s="21" t="s">
        <v>35</v>
      </c>
      <c r="E9" s="24">
        <v>176449</v>
      </c>
      <c r="F9" s="22">
        <v>2055.454401</v>
      </c>
      <c r="G9" s="23">
        <v>7.3013889880687701</v>
      </c>
      <c r="H9" s="25"/>
    </row>
    <row r="10" spans="1:8" x14ac:dyDescent="0.2">
      <c r="B10" s="21" t="s">
        <v>36</v>
      </c>
      <c r="C10" s="21" t="s">
        <v>37</v>
      </c>
      <c r="D10" s="21" t="s">
        <v>38</v>
      </c>
      <c r="E10" s="24">
        <v>80253</v>
      </c>
      <c r="F10" s="22">
        <v>1583.9534610000001</v>
      </c>
      <c r="G10" s="23">
        <v>5.62652246244543</v>
      </c>
      <c r="H10" s="25"/>
    </row>
    <row r="11" spans="1:8" x14ac:dyDescent="0.2">
      <c r="B11" s="21" t="s">
        <v>212</v>
      </c>
      <c r="C11" s="21" t="s">
        <v>213</v>
      </c>
      <c r="D11" s="21" t="s">
        <v>214</v>
      </c>
      <c r="E11" s="24">
        <v>30888</v>
      </c>
      <c r="F11" s="22">
        <v>1195.8906959999999</v>
      </c>
      <c r="G11" s="23">
        <v>4.2480451789444897</v>
      </c>
      <c r="H11" s="25"/>
    </row>
    <row r="12" spans="1:8" x14ac:dyDescent="0.2">
      <c r="B12" s="21" t="s">
        <v>111</v>
      </c>
      <c r="C12" s="21" t="s">
        <v>112</v>
      </c>
      <c r="D12" s="21" t="s">
        <v>41</v>
      </c>
      <c r="E12" s="24">
        <v>93202</v>
      </c>
      <c r="F12" s="22">
        <v>1104.4437</v>
      </c>
      <c r="G12" s="23">
        <v>3.9232069878070401</v>
      </c>
      <c r="H12" s="25"/>
    </row>
    <row r="13" spans="1:8" x14ac:dyDescent="0.2">
      <c r="B13" s="21" t="s">
        <v>215</v>
      </c>
      <c r="C13" s="21" t="s">
        <v>216</v>
      </c>
      <c r="D13" s="21" t="s">
        <v>71</v>
      </c>
      <c r="E13" s="24">
        <v>109062</v>
      </c>
      <c r="F13" s="22">
        <v>1049.012847</v>
      </c>
      <c r="G13" s="23">
        <v>3.7263054075547299</v>
      </c>
      <c r="H13" s="25"/>
    </row>
    <row r="14" spans="1:8" x14ac:dyDescent="0.2">
      <c r="B14" s="21" t="s">
        <v>217</v>
      </c>
      <c r="C14" s="21" t="s">
        <v>218</v>
      </c>
      <c r="D14" s="21" t="s">
        <v>71</v>
      </c>
      <c r="E14" s="24">
        <v>75866</v>
      </c>
      <c r="F14" s="22">
        <v>923.28922</v>
      </c>
      <c r="G14" s="23">
        <v>3.2797097033292899</v>
      </c>
      <c r="H14" s="25"/>
    </row>
    <row r="15" spans="1:8" x14ac:dyDescent="0.2">
      <c r="B15" s="21" t="s">
        <v>219</v>
      </c>
      <c r="C15" s="21" t="s">
        <v>220</v>
      </c>
      <c r="D15" s="21" t="s">
        <v>71</v>
      </c>
      <c r="E15" s="24">
        <v>194323</v>
      </c>
      <c r="F15" s="22">
        <v>896.99496799999997</v>
      </c>
      <c r="G15" s="23">
        <v>3.1863072119342499</v>
      </c>
      <c r="H15" s="25"/>
    </row>
    <row r="16" spans="1:8" x14ac:dyDescent="0.2">
      <c r="B16" s="21" t="s">
        <v>221</v>
      </c>
      <c r="C16" s="21" t="s">
        <v>222</v>
      </c>
      <c r="D16" s="21" t="s">
        <v>95</v>
      </c>
      <c r="E16" s="24">
        <v>72007</v>
      </c>
      <c r="F16" s="22">
        <v>676.21773700000006</v>
      </c>
      <c r="G16" s="23">
        <v>2.4020619168523099</v>
      </c>
      <c r="H16" s="25"/>
    </row>
    <row r="17" spans="2:8" x14ac:dyDescent="0.2">
      <c r="B17" s="21" t="s">
        <v>223</v>
      </c>
      <c r="C17" s="21" t="s">
        <v>224</v>
      </c>
      <c r="D17" s="21" t="s">
        <v>225</v>
      </c>
      <c r="E17" s="24">
        <v>254415</v>
      </c>
      <c r="F17" s="22">
        <v>675.72623999999996</v>
      </c>
      <c r="G17" s="23">
        <v>2.4003160202847602</v>
      </c>
      <c r="H17" s="25"/>
    </row>
    <row r="18" spans="2:8" x14ac:dyDescent="0.2">
      <c r="B18" s="21" t="s">
        <v>78</v>
      </c>
      <c r="C18" s="21" t="s">
        <v>79</v>
      </c>
      <c r="D18" s="21" t="s">
        <v>41</v>
      </c>
      <c r="E18" s="24">
        <v>26941</v>
      </c>
      <c r="F18" s="22">
        <v>674.22546599999998</v>
      </c>
      <c r="G18" s="23">
        <v>2.3949849680600801</v>
      </c>
      <c r="H18" s="25"/>
    </row>
    <row r="19" spans="2:8" x14ac:dyDescent="0.2">
      <c r="B19" s="21" t="s">
        <v>226</v>
      </c>
      <c r="C19" s="21" t="s">
        <v>227</v>
      </c>
      <c r="D19" s="21" t="s">
        <v>143</v>
      </c>
      <c r="E19" s="24">
        <v>23577</v>
      </c>
      <c r="F19" s="22">
        <v>669.65753099999995</v>
      </c>
      <c r="G19" s="23">
        <v>2.37875874076407</v>
      </c>
      <c r="H19" s="25"/>
    </row>
    <row r="20" spans="2:8" x14ac:dyDescent="0.2">
      <c r="B20" s="21" t="s">
        <v>228</v>
      </c>
      <c r="C20" s="21" t="s">
        <v>229</v>
      </c>
      <c r="D20" s="21" t="s">
        <v>230</v>
      </c>
      <c r="E20" s="24">
        <v>191222</v>
      </c>
      <c r="F20" s="22">
        <v>657.13440300000002</v>
      </c>
      <c r="G20" s="23">
        <v>2.3342740619354401</v>
      </c>
      <c r="H20" s="25"/>
    </row>
    <row r="21" spans="2:8" x14ac:dyDescent="0.2">
      <c r="B21" s="21" t="s">
        <v>82</v>
      </c>
      <c r="C21" s="21" t="s">
        <v>83</v>
      </c>
      <c r="D21" s="21" t="s">
        <v>44</v>
      </c>
      <c r="E21" s="24">
        <v>27943</v>
      </c>
      <c r="F21" s="22">
        <v>496.74271099999999</v>
      </c>
      <c r="G21" s="23">
        <v>1.7645303920312201</v>
      </c>
      <c r="H21" s="25"/>
    </row>
    <row r="22" spans="2:8" x14ac:dyDescent="0.2">
      <c r="B22" s="21" t="s">
        <v>134</v>
      </c>
      <c r="C22" s="21" t="s">
        <v>135</v>
      </c>
      <c r="D22" s="21" t="s">
        <v>136</v>
      </c>
      <c r="E22" s="24">
        <v>10906</v>
      </c>
      <c r="F22" s="22">
        <v>483.84469000000001</v>
      </c>
      <c r="G22" s="23">
        <v>1.7187140175830899</v>
      </c>
      <c r="H22" s="25"/>
    </row>
    <row r="23" spans="2:8" x14ac:dyDescent="0.2">
      <c r="B23" s="21" t="s">
        <v>231</v>
      </c>
      <c r="C23" s="21" t="s">
        <v>232</v>
      </c>
      <c r="D23" s="21" t="s">
        <v>225</v>
      </c>
      <c r="E23" s="24">
        <v>23414</v>
      </c>
      <c r="F23" s="22">
        <v>436.57744400000001</v>
      </c>
      <c r="G23" s="23">
        <v>1.55081121746607</v>
      </c>
      <c r="H23" s="25"/>
    </row>
    <row r="24" spans="2:8" x14ac:dyDescent="0.2">
      <c r="B24" s="21" t="s">
        <v>67</v>
      </c>
      <c r="C24" s="21" t="s">
        <v>68</v>
      </c>
      <c r="D24" s="21" t="s">
        <v>41</v>
      </c>
      <c r="E24" s="24">
        <v>27803</v>
      </c>
      <c r="F24" s="22">
        <v>397.054643</v>
      </c>
      <c r="G24" s="23">
        <v>1.4104182494398101</v>
      </c>
      <c r="H24" s="25"/>
    </row>
    <row r="25" spans="2:8" x14ac:dyDescent="0.2">
      <c r="B25" s="21" t="s">
        <v>233</v>
      </c>
      <c r="C25" s="21" t="s">
        <v>234</v>
      </c>
      <c r="D25" s="21" t="s">
        <v>235</v>
      </c>
      <c r="E25" s="24">
        <v>125405</v>
      </c>
      <c r="F25" s="22">
        <v>396.59331250000002</v>
      </c>
      <c r="G25" s="23">
        <v>1.40877951037028</v>
      </c>
      <c r="H25" s="25"/>
    </row>
    <row r="26" spans="2:8" x14ac:dyDescent="0.2">
      <c r="B26" s="21" t="s">
        <v>236</v>
      </c>
      <c r="C26" s="21" t="s">
        <v>237</v>
      </c>
      <c r="D26" s="21" t="s">
        <v>143</v>
      </c>
      <c r="E26" s="24">
        <v>3432</v>
      </c>
      <c r="F26" s="22">
        <v>391.14503999999999</v>
      </c>
      <c r="G26" s="23">
        <v>1.3894261465514799</v>
      </c>
      <c r="H26" s="25"/>
    </row>
    <row r="27" spans="2:8" x14ac:dyDescent="0.2">
      <c r="B27" s="21" t="s">
        <v>75</v>
      </c>
      <c r="C27" s="21" t="s">
        <v>76</v>
      </c>
      <c r="D27" s="21" t="s">
        <v>77</v>
      </c>
      <c r="E27" s="24">
        <v>20681</v>
      </c>
      <c r="F27" s="22">
        <v>382.5985</v>
      </c>
      <c r="G27" s="23">
        <v>1.3590671110935699</v>
      </c>
      <c r="H27" s="25"/>
    </row>
    <row r="28" spans="2:8" x14ac:dyDescent="0.2">
      <c r="B28" s="21" t="s">
        <v>238</v>
      </c>
      <c r="C28" s="21" t="s">
        <v>239</v>
      </c>
      <c r="D28" s="21" t="s">
        <v>50</v>
      </c>
      <c r="E28" s="24">
        <v>10783</v>
      </c>
      <c r="F28" s="22">
        <v>378.526432</v>
      </c>
      <c r="G28" s="23">
        <v>1.34460230348733</v>
      </c>
      <c r="H28" s="25"/>
    </row>
    <row r="29" spans="2:8" x14ac:dyDescent="0.2">
      <c r="B29" s="21" t="s">
        <v>128</v>
      </c>
      <c r="C29" s="21" t="s">
        <v>129</v>
      </c>
      <c r="D29" s="21" t="s">
        <v>127</v>
      </c>
      <c r="E29" s="24">
        <v>218956</v>
      </c>
      <c r="F29" s="22">
        <v>366.97025600000001</v>
      </c>
      <c r="G29" s="23">
        <v>1.30355243337124</v>
      </c>
      <c r="H29" s="25"/>
    </row>
    <row r="30" spans="2:8" x14ac:dyDescent="0.2">
      <c r="B30" s="21" t="s">
        <v>240</v>
      </c>
      <c r="C30" s="21" t="s">
        <v>241</v>
      </c>
      <c r="D30" s="21" t="s">
        <v>242</v>
      </c>
      <c r="E30" s="24">
        <v>94511</v>
      </c>
      <c r="F30" s="22">
        <v>349.59618899999998</v>
      </c>
      <c r="G30" s="23">
        <v>1.2418362399056699</v>
      </c>
      <c r="H30" s="25"/>
    </row>
    <row r="31" spans="2:8" x14ac:dyDescent="0.2">
      <c r="B31" s="21" t="s">
        <v>130</v>
      </c>
      <c r="C31" s="21" t="s">
        <v>131</v>
      </c>
      <c r="D31" s="21" t="s">
        <v>29</v>
      </c>
      <c r="E31" s="24">
        <v>3124</v>
      </c>
      <c r="F31" s="22">
        <v>345.04579999999999</v>
      </c>
      <c r="G31" s="23">
        <v>1.22567233954385</v>
      </c>
      <c r="H31" s="25"/>
    </row>
    <row r="32" spans="2:8" x14ac:dyDescent="0.2">
      <c r="B32" s="21" t="s">
        <v>120</v>
      </c>
      <c r="C32" s="21" t="s">
        <v>121</v>
      </c>
      <c r="D32" s="21" t="s">
        <v>64</v>
      </c>
      <c r="E32" s="24">
        <v>38206</v>
      </c>
      <c r="F32" s="22">
        <v>338.00848200000001</v>
      </c>
      <c r="G32" s="23">
        <v>1.2006743653120999</v>
      </c>
      <c r="H32" s="25"/>
    </row>
    <row r="33" spans="2:8" x14ac:dyDescent="0.2">
      <c r="B33" s="21" t="s">
        <v>243</v>
      </c>
      <c r="C33" s="21" t="s">
        <v>244</v>
      </c>
      <c r="D33" s="21" t="s">
        <v>235</v>
      </c>
      <c r="E33" s="24">
        <v>119495</v>
      </c>
      <c r="F33" s="22">
        <v>316.66174999999998</v>
      </c>
      <c r="G33" s="23">
        <v>1.1248464637638</v>
      </c>
      <c r="H33" s="25"/>
    </row>
    <row r="34" spans="2:8" x14ac:dyDescent="0.2">
      <c r="B34" s="21" t="s">
        <v>144</v>
      </c>
      <c r="C34" s="21" t="s">
        <v>145</v>
      </c>
      <c r="D34" s="21" t="s">
        <v>127</v>
      </c>
      <c r="E34" s="24">
        <v>25406</v>
      </c>
      <c r="F34" s="22">
        <v>316.55876000000001</v>
      </c>
      <c r="G34" s="23">
        <v>1.12448062249215</v>
      </c>
      <c r="H34" s="25"/>
    </row>
    <row r="35" spans="2:8" x14ac:dyDescent="0.2">
      <c r="B35" s="21" t="s">
        <v>245</v>
      </c>
      <c r="C35" s="21" t="s">
        <v>246</v>
      </c>
      <c r="D35" s="21" t="s">
        <v>95</v>
      </c>
      <c r="E35" s="24">
        <v>36966</v>
      </c>
      <c r="F35" s="22">
        <v>304.28562899999997</v>
      </c>
      <c r="G35" s="23">
        <v>1.0808839834769799</v>
      </c>
      <c r="H35" s="25"/>
    </row>
    <row r="36" spans="2:8" x14ac:dyDescent="0.2">
      <c r="B36" s="21" t="s">
        <v>84</v>
      </c>
      <c r="C36" s="21" t="s">
        <v>85</v>
      </c>
      <c r="D36" s="21" t="s">
        <v>41</v>
      </c>
      <c r="E36" s="24">
        <v>16763</v>
      </c>
      <c r="F36" s="22">
        <v>300.19180399999999</v>
      </c>
      <c r="G36" s="23">
        <v>1.06634189061443</v>
      </c>
      <c r="H36" s="25"/>
    </row>
    <row r="37" spans="2:8" x14ac:dyDescent="0.2">
      <c r="B37" s="21" t="s">
        <v>247</v>
      </c>
      <c r="C37" s="21" t="s">
        <v>248</v>
      </c>
      <c r="D37" s="21" t="s">
        <v>143</v>
      </c>
      <c r="E37" s="24">
        <v>2879</v>
      </c>
      <c r="F37" s="22">
        <v>297.97649999999999</v>
      </c>
      <c r="G37" s="23">
        <v>1.0584726835802301</v>
      </c>
      <c r="H37" s="25"/>
    </row>
    <row r="38" spans="2:8" x14ac:dyDescent="0.2">
      <c r="B38" s="21" t="s">
        <v>249</v>
      </c>
      <c r="C38" s="21" t="s">
        <v>250</v>
      </c>
      <c r="D38" s="21" t="s">
        <v>29</v>
      </c>
      <c r="E38" s="24">
        <v>9959</v>
      </c>
      <c r="F38" s="22">
        <v>296.91762599999998</v>
      </c>
      <c r="G38" s="23">
        <v>1.0547113493664499</v>
      </c>
      <c r="H38" s="25"/>
    </row>
    <row r="39" spans="2:8" x14ac:dyDescent="0.2">
      <c r="B39" s="21" t="s">
        <v>251</v>
      </c>
      <c r="C39" s="21" t="s">
        <v>252</v>
      </c>
      <c r="D39" s="21" t="s">
        <v>253</v>
      </c>
      <c r="E39" s="24">
        <v>5973</v>
      </c>
      <c r="F39" s="22">
        <v>291.33904799999999</v>
      </c>
      <c r="G39" s="23">
        <v>1.03489511410554</v>
      </c>
      <c r="H39" s="25"/>
    </row>
    <row r="40" spans="2:8" x14ac:dyDescent="0.2">
      <c r="B40" s="21" t="s">
        <v>254</v>
      </c>
      <c r="C40" s="21" t="s">
        <v>255</v>
      </c>
      <c r="D40" s="21" t="s">
        <v>136</v>
      </c>
      <c r="E40" s="24">
        <v>11927</v>
      </c>
      <c r="F40" s="22">
        <v>276.70639999999997</v>
      </c>
      <c r="G40" s="23">
        <v>0.98291699436642099</v>
      </c>
      <c r="H40" s="25"/>
    </row>
    <row r="41" spans="2:8" x14ac:dyDescent="0.2">
      <c r="B41" s="21" t="s">
        <v>256</v>
      </c>
      <c r="C41" s="21" t="s">
        <v>257</v>
      </c>
      <c r="D41" s="21" t="s">
        <v>230</v>
      </c>
      <c r="E41" s="24">
        <v>8780</v>
      </c>
      <c r="F41" s="22">
        <v>264.91894000000002</v>
      </c>
      <c r="G41" s="23">
        <v>0.94104555679065605</v>
      </c>
      <c r="H41" s="25"/>
    </row>
    <row r="42" spans="2:8" x14ac:dyDescent="0.2">
      <c r="B42" s="21" t="s">
        <v>258</v>
      </c>
      <c r="C42" s="21" t="s">
        <v>259</v>
      </c>
      <c r="D42" s="21" t="s">
        <v>143</v>
      </c>
      <c r="E42" s="24">
        <v>3641</v>
      </c>
      <c r="F42" s="22">
        <v>262.8802</v>
      </c>
      <c r="G42" s="23">
        <v>0.93380354072924798</v>
      </c>
      <c r="H42" s="25"/>
    </row>
    <row r="43" spans="2:8" x14ac:dyDescent="0.2">
      <c r="B43" s="21" t="s">
        <v>260</v>
      </c>
      <c r="C43" s="21" t="s">
        <v>261</v>
      </c>
      <c r="D43" s="21" t="s">
        <v>95</v>
      </c>
      <c r="E43" s="24">
        <v>15340</v>
      </c>
      <c r="F43" s="22">
        <v>255.80984000000001</v>
      </c>
      <c r="G43" s="23">
        <v>0.90868819464296802</v>
      </c>
      <c r="H43" s="25"/>
    </row>
    <row r="44" spans="2:8" x14ac:dyDescent="0.2">
      <c r="B44" s="21" t="s">
        <v>54</v>
      </c>
      <c r="C44" s="21" t="s">
        <v>55</v>
      </c>
      <c r="D44" s="21" t="s">
        <v>56</v>
      </c>
      <c r="E44" s="24">
        <v>63218</v>
      </c>
      <c r="F44" s="22">
        <v>245.91802000000001</v>
      </c>
      <c r="G44" s="23">
        <v>0.87355045303954404</v>
      </c>
      <c r="H44" s="25"/>
    </row>
    <row r="45" spans="2:8" x14ac:dyDescent="0.2">
      <c r="B45" s="21" t="s">
        <v>57</v>
      </c>
      <c r="C45" s="21" t="s">
        <v>58</v>
      </c>
      <c r="D45" s="21" t="s">
        <v>59</v>
      </c>
      <c r="E45" s="24">
        <v>102501</v>
      </c>
      <c r="F45" s="22">
        <v>231.02700390000001</v>
      </c>
      <c r="G45" s="23">
        <v>0.820654557649795</v>
      </c>
      <c r="H45" s="25"/>
    </row>
    <row r="46" spans="2:8" x14ac:dyDescent="0.2">
      <c r="B46" s="21" t="s">
        <v>262</v>
      </c>
      <c r="C46" s="21" t="s">
        <v>263</v>
      </c>
      <c r="D46" s="21" t="s">
        <v>264</v>
      </c>
      <c r="E46" s="24">
        <v>8948</v>
      </c>
      <c r="F46" s="22">
        <v>230.80471199999999</v>
      </c>
      <c r="G46" s="23">
        <v>0.81986493194464405</v>
      </c>
      <c r="H46" s="25"/>
    </row>
    <row r="47" spans="2:8" x14ac:dyDescent="0.2">
      <c r="B47" s="21" t="s">
        <v>265</v>
      </c>
      <c r="C47" s="21" t="s">
        <v>266</v>
      </c>
      <c r="D47" s="21" t="s">
        <v>267</v>
      </c>
      <c r="E47" s="24">
        <v>2716</v>
      </c>
      <c r="F47" s="22">
        <v>229.44767999999999</v>
      </c>
      <c r="G47" s="23">
        <v>0.81504448032263899</v>
      </c>
      <c r="H47" s="25"/>
    </row>
    <row r="48" spans="2:8" x14ac:dyDescent="0.2">
      <c r="B48" s="21" t="s">
        <v>268</v>
      </c>
      <c r="C48" s="21" t="s">
        <v>269</v>
      </c>
      <c r="D48" s="21" t="s">
        <v>47</v>
      </c>
      <c r="E48" s="24">
        <v>18922</v>
      </c>
      <c r="F48" s="22">
        <v>220.81974</v>
      </c>
      <c r="G48" s="23">
        <v>0.78439629563166802</v>
      </c>
      <c r="H48" s="25"/>
    </row>
    <row r="49" spans="2:9" x14ac:dyDescent="0.2">
      <c r="B49" s="21" t="s">
        <v>88</v>
      </c>
      <c r="C49" s="21" t="s">
        <v>89</v>
      </c>
      <c r="D49" s="21" t="s">
        <v>44</v>
      </c>
      <c r="E49" s="24">
        <v>16094</v>
      </c>
      <c r="F49" s="22">
        <v>217.59088</v>
      </c>
      <c r="G49" s="23">
        <v>0.77292673306849602</v>
      </c>
      <c r="H49" s="25"/>
    </row>
    <row r="50" spans="2:9" x14ac:dyDescent="0.2">
      <c r="B50" s="21" t="s">
        <v>270</v>
      </c>
      <c r="C50" s="21" t="s">
        <v>271</v>
      </c>
      <c r="D50" s="21" t="s">
        <v>44</v>
      </c>
      <c r="E50" s="24">
        <v>14852</v>
      </c>
      <c r="F50" s="22">
        <v>204.794228</v>
      </c>
      <c r="G50" s="23">
        <v>0.72747044177276499</v>
      </c>
      <c r="H50" s="25"/>
    </row>
    <row r="51" spans="2:9" x14ac:dyDescent="0.2">
      <c r="B51" s="21" t="s">
        <v>272</v>
      </c>
      <c r="C51" s="21" t="s">
        <v>273</v>
      </c>
      <c r="D51" s="21" t="s">
        <v>124</v>
      </c>
      <c r="E51" s="24">
        <v>11861</v>
      </c>
      <c r="F51" s="22">
        <v>196.72654600000001</v>
      </c>
      <c r="G51" s="23">
        <v>0.69881240660283805</v>
      </c>
      <c r="H51" s="25"/>
    </row>
    <row r="52" spans="2:9" x14ac:dyDescent="0.2">
      <c r="B52" s="21" t="s">
        <v>274</v>
      </c>
      <c r="C52" s="21" t="s">
        <v>275</v>
      </c>
      <c r="D52" s="21" t="s">
        <v>95</v>
      </c>
      <c r="E52" s="24">
        <v>86615</v>
      </c>
      <c r="F52" s="22">
        <v>177.12767500000001</v>
      </c>
      <c r="G52" s="23">
        <v>0.62919326018520805</v>
      </c>
      <c r="H52" s="25"/>
    </row>
    <row r="53" spans="2:9" x14ac:dyDescent="0.2">
      <c r="B53" s="21" t="s">
        <v>150</v>
      </c>
      <c r="C53" s="21" t="s">
        <v>151</v>
      </c>
      <c r="D53" s="21" t="s">
        <v>152</v>
      </c>
      <c r="E53" s="24">
        <v>17184</v>
      </c>
      <c r="F53" s="22">
        <v>176.29065600000001</v>
      </c>
      <c r="G53" s="23">
        <v>0.62621999971957498</v>
      </c>
      <c r="H53" s="25"/>
    </row>
    <row r="54" spans="2:9" x14ac:dyDescent="0.2">
      <c r="B54" s="21" t="s">
        <v>276</v>
      </c>
      <c r="C54" s="21" t="s">
        <v>277</v>
      </c>
      <c r="D54" s="21" t="s">
        <v>267</v>
      </c>
      <c r="E54" s="24">
        <v>19640</v>
      </c>
      <c r="F54" s="22">
        <v>168.904</v>
      </c>
      <c r="G54" s="23">
        <v>0.59998110638736901</v>
      </c>
      <c r="H54" s="25"/>
    </row>
    <row r="55" spans="2:9" x14ac:dyDescent="0.2">
      <c r="B55" s="21" t="s">
        <v>122</v>
      </c>
      <c r="C55" s="21" t="s">
        <v>123</v>
      </c>
      <c r="D55" s="21" t="s">
        <v>124</v>
      </c>
      <c r="E55" s="24">
        <v>28389</v>
      </c>
      <c r="F55" s="22">
        <v>149.01386099999999</v>
      </c>
      <c r="G55" s="23">
        <v>0.52932731723247295</v>
      </c>
      <c r="H55" s="25"/>
    </row>
    <row r="56" spans="2:9" x14ac:dyDescent="0.2">
      <c r="B56" s="21" t="s">
        <v>141</v>
      </c>
      <c r="C56" s="21" t="s">
        <v>142</v>
      </c>
      <c r="D56" s="21" t="s">
        <v>143</v>
      </c>
      <c r="E56" s="24">
        <v>55214</v>
      </c>
      <c r="F56" s="22">
        <v>146.53795600000001</v>
      </c>
      <c r="G56" s="23">
        <v>0.52053240283607005</v>
      </c>
      <c r="H56" s="25"/>
    </row>
    <row r="57" spans="2:9" x14ac:dyDescent="0.2">
      <c r="B57" s="20" t="s">
        <v>156</v>
      </c>
      <c r="C57" s="20"/>
      <c r="D57" s="20"/>
      <c r="E57" s="20"/>
      <c r="F57" s="26">
        <f>SUM(F7:F56)</f>
        <v>28150.542456399999</v>
      </c>
      <c r="G57" s="27">
        <f>SUM(G7:G56)</f>
        <v>99.996409844618725</v>
      </c>
      <c r="H57" s="20"/>
      <c r="I57" s="14"/>
    </row>
    <row r="58" spans="2:9" x14ac:dyDescent="0.2">
      <c r="B58" s="20" t="s">
        <v>157</v>
      </c>
      <c r="C58" s="20"/>
      <c r="D58" s="20"/>
      <c r="E58" s="20"/>
      <c r="F58" s="28" t="s">
        <v>158</v>
      </c>
      <c r="G58" s="29" t="s">
        <v>158</v>
      </c>
      <c r="H58" s="20"/>
      <c r="I58" s="14"/>
    </row>
    <row r="59" spans="2:9" x14ac:dyDescent="0.2">
      <c r="B59" s="20" t="s">
        <v>156</v>
      </c>
      <c r="C59" s="20"/>
      <c r="D59" s="20"/>
      <c r="E59" s="20"/>
      <c r="F59" s="30" t="s">
        <v>158</v>
      </c>
      <c r="G59" s="31" t="s">
        <v>158</v>
      </c>
      <c r="H59" s="20"/>
      <c r="I59" s="14"/>
    </row>
    <row r="60" spans="2:9" x14ac:dyDescent="0.2">
      <c r="B60" s="32" t="s">
        <v>159</v>
      </c>
      <c r="C60" s="32"/>
      <c r="D60" s="32"/>
      <c r="E60" s="32"/>
      <c r="F60" s="33">
        <f>F57</f>
        <v>28150.542456399999</v>
      </c>
      <c r="G60" s="34">
        <f>G57</f>
        <v>99.996409844618725</v>
      </c>
      <c r="H60" s="20"/>
      <c r="I60" s="14"/>
    </row>
    <row r="61" spans="2:9" x14ac:dyDescent="0.2">
      <c r="B61" s="20" t="s">
        <v>179</v>
      </c>
      <c r="C61" s="20"/>
      <c r="D61" s="20"/>
      <c r="E61" s="20"/>
      <c r="F61" s="26">
        <v>45.194206600000001</v>
      </c>
      <c r="G61" s="27">
        <v>0.16053894566243199</v>
      </c>
      <c r="H61" s="25">
        <v>5.74E-2</v>
      </c>
      <c r="I61" s="15"/>
    </row>
    <row r="62" spans="2:9" x14ac:dyDescent="0.2">
      <c r="B62" s="21"/>
      <c r="C62" s="21"/>
      <c r="D62" s="21"/>
      <c r="E62" s="21"/>
      <c r="F62" s="22"/>
      <c r="G62" s="23"/>
      <c r="H62" s="21"/>
    </row>
    <row r="63" spans="2:9" x14ac:dyDescent="0.2">
      <c r="B63" s="46" t="s">
        <v>182</v>
      </c>
      <c r="C63" s="46"/>
      <c r="D63" s="46"/>
      <c r="E63" s="46"/>
      <c r="F63" s="26">
        <f>F64-(F57+F61)</f>
        <v>-44.183522100000118</v>
      </c>
      <c r="G63" s="27">
        <f>G64-(G57+G61)</f>
        <v>-0.15694879028116304</v>
      </c>
      <c r="H63" s="20"/>
      <c r="I63" s="14"/>
    </row>
    <row r="64" spans="2:9" x14ac:dyDescent="0.2">
      <c r="B64" s="42" t="s">
        <v>180</v>
      </c>
      <c r="C64" s="42"/>
      <c r="D64" s="42"/>
      <c r="E64" s="42"/>
      <c r="F64" s="43">
        <v>28151.5531409</v>
      </c>
      <c r="G64" s="44">
        <v>100</v>
      </c>
      <c r="H64" s="45"/>
      <c r="I64" s="14"/>
    </row>
    <row r="66" spans="2:5" x14ac:dyDescent="0.2">
      <c r="B66" s="14"/>
    </row>
    <row r="67" spans="2:5" x14ac:dyDescent="0.2">
      <c r="B67" s="14" t="s">
        <v>207</v>
      </c>
    </row>
    <row r="68" spans="2:5" x14ac:dyDescent="0.2">
      <c r="B68" s="14"/>
    </row>
    <row r="69" spans="2:5" x14ac:dyDescent="0.2">
      <c r="B69" s="68" t="s">
        <v>1578</v>
      </c>
    </row>
    <row r="70" spans="2:5" x14ac:dyDescent="0.2">
      <c r="B70" s="68" t="s">
        <v>1604</v>
      </c>
    </row>
    <row r="71" spans="2:5" x14ac:dyDescent="0.2">
      <c r="B71" s="68" t="s">
        <v>1605</v>
      </c>
    </row>
    <row r="72" spans="2:5" x14ac:dyDescent="0.2">
      <c r="B72" s="61"/>
    </row>
    <row r="73" spans="2:5" x14ac:dyDescent="0.2">
      <c r="B73" s="69" t="s">
        <v>1580</v>
      </c>
      <c r="C73" s="70" t="s">
        <v>1587</v>
      </c>
      <c r="D73" s="106" t="s">
        <v>1597</v>
      </c>
    </row>
    <row r="74" spans="2:5" x14ac:dyDescent="0.2">
      <c r="B74" s="71" t="s">
        <v>1581</v>
      </c>
      <c r="C74" s="107">
        <v>9.1793999999999993</v>
      </c>
      <c r="D74" s="72">
        <v>9.3575999999999997</v>
      </c>
    </row>
    <row r="75" spans="2:5" x14ac:dyDescent="0.2">
      <c r="B75" s="71" t="s">
        <v>1582</v>
      </c>
      <c r="C75" s="77">
        <v>9.3114000000000008</v>
      </c>
      <c r="D75" s="77">
        <v>9.4891000000000005</v>
      </c>
    </row>
    <row r="76" spans="2:5" x14ac:dyDescent="0.2">
      <c r="B76" s="61"/>
    </row>
    <row r="77" spans="2:5" x14ac:dyDescent="0.2">
      <c r="B77" s="68" t="s">
        <v>1607</v>
      </c>
    </row>
    <row r="78" spans="2:5" x14ac:dyDescent="0.2">
      <c r="B78" s="68" t="s">
        <v>1608</v>
      </c>
    </row>
    <row r="79" spans="2:5" x14ac:dyDescent="0.2">
      <c r="B79" s="68" t="s">
        <v>1609</v>
      </c>
    </row>
    <row r="80" spans="2:5" x14ac:dyDescent="0.2">
      <c r="B80" s="75" t="s">
        <v>1664</v>
      </c>
      <c r="E80" s="14"/>
    </row>
    <row r="81" spans="2:5" x14ac:dyDescent="0.2">
      <c r="B81" s="68" t="s">
        <v>1610</v>
      </c>
      <c r="E81" s="55"/>
    </row>
    <row r="82" spans="2:5" x14ac:dyDescent="0.2">
      <c r="B82" s="14"/>
    </row>
    <row r="84" spans="2:5" x14ac:dyDescent="0.2">
      <c r="B84" s="14" t="s">
        <v>209</v>
      </c>
    </row>
    <row r="101" spans="2:2" x14ac:dyDescent="0.2">
      <c r="B101" s="61" t="s">
        <v>1544</v>
      </c>
    </row>
    <row r="102" spans="2:2" x14ac:dyDescent="0.2">
      <c r="B102" s="62" t="s">
        <v>1545</v>
      </c>
    </row>
    <row r="119" spans="8:8" x14ac:dyDescent="0.2">
      <c r="H119" s="11"/>
    </row>
  </sheetData>
  <mergeCells count="1">
    <mergeCell ref="B1:C1"/>
  </mergeCells>
  <conditionalFormatting sqref="G1:G3">
    <cfRule type="cellIs" dxfId="11" priority="3" stopIfTrue="1" operator="between">
      <formula>0.009</formula>
      <formula>-0.009</formula>
    </cfRule>
  </conditionalFormatting>
  <conditionalFormatting sqref="G5:G118">
    <cfRule type="cellIs" dxfId="10" priority="1" stopIfTrue="1" operator="between">
      <formula>0.009</formula>
      <formula>-0.009</formula>
    </cfRule>
  </conditionalFormatting>
  <hyperlinks>
    <hyperlink ref="A2" location="Index!A1" display="-" xr:uid="{4B0BCD41-AAF5-43B6-90C4-A2653E724A19}"/>
  </hyperlinks>
  <pageMargins left="0.7" right="0.7" top="0.75" bottom="0.75" header="0.3" footer="0.3"/>
  <pageSetup paperSize="9" scale="54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7B56A-ECC2-483A-BD64-D7FB15B84E34}">
  <dimension ref="A1:I101"/>
  <sheetViews>
    <sheetView view="pageBreakPreview" zoomScaleNormal="100" zoomScaleSheetLayoutView="100" workbookViewId="0"/>
  </sheetViews>
  <sheetFormatPr defaultColWidth="9.109375" defaultRowHeight="10.199999999999999" x14ac:dyDescent="0.2"/>
  <cols>
    <col min="1" max="1" width="7.21875" style="6" customWidth="1"/>
    <col min="2" max="2" width="52.21875" style="6" bestFit="1" customWidth="1"/>
    <col min="3" max="3" width="23.88671875" style="6" bestFit="1" customWidth="1"/>
    <col min="4" max="4" width="32.21875" style="6" bestFit="1" customWidth="1"/>
    <col min="5" max="5" width="13.44140625" style="6" bestFit="1" customWidth="1"/>
    <col min="6" max="6" width="12.77734375" style="8" bestFit="1" customWidth="1"/>
    <col min="7" max="7" width="8.21875" style="12" bestFit="1" customWidth="1"/>
    <col min="8" max="8" width="14.33203125" style="6" bestFit="1" customWidth="1"/>
    <col min="9" max="16384" width="9.109375" style="6"/>
  </cols>
  <sheetData>
    <row r="1" spans="1:8" s="1" customFormat="1" ht="16.8" customHeight="1" x14ac:dyDescent="0.25">
      <c r="B1" s="154" t="s">
        <v>21</v>
      </c>
      <c r="C1" s="155"/>
      <c r="D1" s="10"/>
      <c r="F1" s="5"/>
      <c r="G1" s="12"/>
    </row>
    <row r="2" spans="1:8" s="1" customFormat="1" ht="14.4" x14ac:dyDescent="0.3">
      <c r="A2" s="60" t="s">
        <v>1576</v>
      </c>
      <c r="F2" s="5"/>
      <c r="G2" s="12"/>
    </row>
    <row r="3" spans="1:8" s="1" customFormat="1" ht="12" x14ac:dyDescent="0.2">
      <c r="B3" s="7" t="s">
        <v>9</v>
      </c>
      <c r="C3" s="2"/>
      <c r="D3" s="3"/>
      <c r="E3" s="3"/>
      <c r="F3" s="4"/>
      <c r="G3" s="12"/>
    </row>
    <row r="4" spans="1:8" s="1" customFormat="1" ht="25.5" customHeight="1" x14ac:dyDescent="0.25">
      <c r="B4" s="16" t="s">
        <v>7</v>
      </c>
      <c r="C4" s="16" t="s">
        <v>8</v>
      </c>
      <c r="D4" s="17" t="s">
        <v>185</v>
      </c>
      <c r="E4" s="17" t="s">
        <v>0</v>
      </c>
      <c r="F4" s="18" t="s">
        <v>4</v>
      </c>
      <c r="G4" s="19" t="s">
        <v>5</v>
      </c>
      <c r="H4" s="59" t="s">
        <v>6</v>
      </c>
    </row>
    <row r="5" spans="1:8" x14ac:dyDescent="0.2">
      <c r="B5" s="20" t="s">
        <v>27</v>
      </c>
      <c r="C5" s="21"/>
      <c r="D5" s="21"/>
      <c r="E5" s="21"/>
      <c r="F5" s="22"/>
      <c r="G5" s="23"/>
      <c r="H5" s="21"/>
    </row>
    <row r="6" spans="1:8" x14ac:dyDescent="0.2">
      <c r="B6" s="20" t="s">
        <v>28</v>
      </c>
      <c r="C6" s="21"/>
      <c r="D6" s="21"/>
      <c r="E6" s="21"/>
      <c r="F6" s="22"/>
      <c r="G6" s="23"/>
      <c r="H6" s="21"/>
    </row>
    <row r="7" spans="1:8" x14ac:dyDescent="0.2">
      <c r="B7" s="21" t="s">
        <v>325</v>
      </c>
      <c r="C7" s="21" t="s">
        <v>326</v>
      </c>
      <c r="D7" s="21" t="s">
        <v>44</v>
      </c>
      <c r="E7" s="24">
        <v>11850</v>
      </c>
      <c r="F7" s="22">
        <v>1158.93</v>
      </c>
      <c r="G7" s="23">
        <v>5.2450343804478399</v>
      </c>
      <c r="H7" s="25"/>
    </row>
    <row r="8" spans="1:8" x14ac:dyDescent="0.2">
      <c r="B8" s="21" t="s">
        <v>331</v>
      </c>
      <c r="C8" s="21" t="s">
        <v>332</v>
      </c>
      <c r="D8" s="21" t="s">
        <v>143</v>
      </c>
      <c r="E8" s="24">
        <v>21900</v>
      </c>
      <c r="F8" s="22">
        <v>918.74879999999996</v>
      </c>
      <c r="G8" s="23">
        <v>4.1580328777365301</v>
      </c>
      <c r="H8" s="25"/>
    </row>
    <row r="9" spans="1:8" x14ac:dyDescent="0.2">
      <c r="B9" s="21" t="s">
        <v>313</v>
      </c>
      <c r="C9" s="21" t="s">
        <v>314</v>
      </c>
      <c r="D9" s="21" t="s">
        <v>242</v>
      </c>
      <c r="E9" s="24">
        <v>17686</v>
      </c>
      <c r="F9" s="22">
        <v>858.42538200000001</v>
      </c>
      <c r="G9" s="23">
        <v>3.8850238078564501</v>
      </c>
      <c r="H9" s="25"/>
    </row>
    <row r="10" spans="1:8" x14ac:dyDescent="0.2">
      <c r="B10" s="21" t="s">
        <v>299</v>
      </c>
      <c r="C10" s="21" t="s">
        <v>300</v>
      </c>
      <c r="D10" s="21" t="s">
        <v>92</v>
      </c>
      <c r="E10" s="24">
        <v>194984</v>
      </c>
      <c r="F10" s="22">
        <v>772.81908399999998</v>
      </c>
      <c r="G10" s="23">
        <v>3.4975905925691899</v>
      </c>
      <c r="H10" s="25"/>
    </row>
    <row r="11" spans="1:8" x14ac:dyDescent="0.2">
      <c r="B11" s="21" t="s">
        <v>589</v>
      </c>
      <c r="C11" s="21" t="s">
        <v>590</v>
      </c>
      <c r="D11" s="21" t="s">
        <v>235</v>
      </c>
      <c r="E11" s="24">
        <v>387931</v>
      </c>
      <c r="F11" s="22">
        <v>733.18958999999995</v>
      </c>
      <c r="G11" s="23">
        <v>3.31823717302724</v>
      </c>
      <c r="H11" s="25"/>
    </row>
    <row r="12" spans="1:8" x14ac:dyDescent="0.2">
      <c r="B12" s="21" t="s">
        <v>305</v>
      </c>
      <c r="C12" s="21" t="s">
        <v>306</v>
      </c>
      <c r="D12" s="21" t="s">
        <v>296</v>
      </c>
      <c r="E12" s="24">
        <v>411871</v>
      </c>
      <c r="F12" s="22">
        <v>644.57811500000003</v>
      </c>
      <c r="G12" s="23">
        <v>2.91720325995467</v>
      </c>
      <c r="H12" s="25"/>
    </row>
    <row r="13" spans="1:8" x14ac:dyDescent="0.2">
      <c r="B13" s="21" t="s">
        <v>591</v>
      </c>
      <c r="C13" s="21" t="s">
        <v>592</v>
      </c>
      <c r="D13" s="21" t="s">
        <v>95</v>
      </c>
      <c r="E13" s="24">
        <v>40437</v>
      </c>
      <c r="F13" s="22">
        <v>641.33082000000002</v>
      </c>
      <c r="G13" s="23">
        <v>2.9025067951824601</v>
      </c>
      <c r="H13" s="25"/>
    </row>
    <row r="14" spans="1:8" x14ac:dyDescent="0.2">
      <c r="B14" s="21" t="s">
        <v>593</v>
      </c>
      <c r="C14" s="21" t="s">
        <v>594</v>
      </c>
      <c r="D14" s="21" t="s">
        <v>44</v>
      </c>
      <c r="E14" s="24">
        <v>13721</v>
      </c>
      <c r="F14" s="22">
        <v>633.00461399999995</v>
      </c>
      <c r="G14" s="23">
        <v>2.8648244185689502</v>
      </c>
      <c r="H14" s="25"/>
    </row>
    <row r="15" spans="1:8" x14ac:dyDescent="0.2">
      <c r="B15" s="21" t="s">
        <v>595</v>
      </c>
      <c r="C15" s="21" t="s">
        <v>596</v>
      </c>
      <c r="D15" s="21" t="s">
        <v>64</v>
      </c>
      <c r="E15" s="24">
        <v>158037</v>
      </c>
      <c r="F15" s="22">
        <v>563.32288649999998</v>
      </c>
      <c r="G15" s="23">
        <v>2.5494619234859899</v>
      </c>
      <c r="H15" s="25"/>
    </row>
    <row r="16" spans="1:8" x14ac:dyDescent="0.2">
      <c r="B16" s="21" t="s">
        <v>51</v>
      </c>
      <c r="C16" s="21" t="s">
        <v>52</v>
      </c>
      <c r="D16" s="21" t="s">
        <v>53</v>
      </c>
      <c r="E16" s="24">
        <v>12595</v>
      </c>
      <c r="F16" s="22">
        <v>560.80497000000003</v>
      </c>
      <c r="G16" s="23">
        <v>2.5380664478234398</v>
      </c>
      <c r="H16" s="25"/>
    </row>
    <row r="17" spans="2:8" x14ac:dyDescent="0.2">
      <c r="B17" s="21" t="s">
        <v>597</v>
      </c>
      <c r="C17" s="21" t="s">
        <v>598</v>
      </c>
      <c r="D17" s="21" t="s">
        <v>235</v>
      </c>
      <c r="E17" s="24">
        <v>156566</v>
      </c>
      <c r="F17" s="22">
        <v>540.23098300000004</v>
      </c>
      <c r="G17" s="23">
        <v>2.4449536030805401</v>
      </c>
      <c r="H17" s="25"/>
    </row>
    <row r="18" spans="2:8" x14ac:dyDescent="0.2">
      <c r="B18" s="21" t="s">
        <v>354</v>
      </c>
      <c r="C18" s="21" t="s">
        <v>355</v>
      </c>
      <c r="D18" s="21" t="s">
        <v>35</v>
      </c>
      <c r="E18" s="24">
        <v>187141</v>
      </c>
      <c r="F18" s="22">
        <v>533.16470900000002</v>
      </c>
      <c r="G18" s="23">
        <v>2.4129733712532002</v>
      </c>
      <c r="H18" s="25"/>
    </row>
    <row r="19" spans="2:8" x14ac:dyDescent="0.2">
      <c r="B19" s="21" t="s">
        <v>599</v>
      </c>
      <c r="C19" s="21" t="s">
        <v>600</v>
      </c>
      <c r="D19" s="21" t="s">
        <v>291</v>
      </c>
      <c r="E19" s="24">
        <v>63952</v>
      </c>
      <c r="F19" s="22">
        <v>514.17408</v>
      </c>
      <c r="G19" s="23">
        <v>2.3270264184507599</v>
      </c>
      <c r="H19" s="25"/>
    </row>
    <row r="20" spans="2:8" x14ac:dyDescent="0.2">
      <c r="B20" s="21" t="s">
        <v>45</v>
      </c>
      <c r="C20" s="21" t="s">
        <v>46</v>
      </c>
      <c r="D20" s="21" t="s">
        <v>47</v>
      </c>
      <c r="E20" s="24">
        <v>10982</v>
      </c>
      <c r="F20" s="22">
        <v>509.56479999999999</v>
      </c>
      <c r="G20" s="23">
        <v>2.3061659419171399</v>
      </c>
      <c r="H20" s="25"/>
    </row>
    <row r="21" spans="2:8" x14ac:dyDescent="0.2">
      <c r="B21" s="21" t="s">
        <v>39</v>
      </c>
      <c r="C21" s="21" t="s">
        <v>40</v>
      </c>
      <c r="D21" s="21" t="s">
        <v>41</v>
      </c>
      <c r="E21" s="24">
        <v>252508</v>
      </c>
      <c r="F21" s="22">
        <v>500.74861479999998</v>
      </c>
      <c r="G21" s="23">
        <v>2.2662660390080802</v>
      </c>
      <c r="H21" s="25"/>
    </row>
    <row r="22" spans="2:8" x14ac:dyDescent="0.2">
      <c r="B22" s="21" t="s">
        <v>601</v>
      </c>
      <c r="C22" s="21" t="s">
        <v>602</v>
      </c>
      <c r="D22" s="21" t="s">
        <v>286</v>
      </c>
      <c r="E22" s="24">
        <v>127470</v>
      </c>
      <c r="F22" s="22">
        <v>499.68239999999997</v>
      </c>
      <c r="G22" s="23">
        <v>2.2614406109986702</v>
      </c>
      <c r="H22" s="25"/>
    </row>
    <row r="23" spans="2:8" x14ac:dyDescent="0.2">
      <c r="B23" s="21" t="s">
        <v>603</v>
      </c>
      <c r="C23" s="21" t="s">
        <v>604</v>
      </c>
      <c r="D23" s="21" t="s">
        <v>230</v>
      </c>
      <c r="E23" s="24">
        <v>15041</v>
      </c>
      <c r="F23" s="22">
        <v>481.16158999999999</v>
      </c>
      <c r="G23" s="23">
        <v>2.1776199443460298</v>
      </c>
      <c r="H23" s="25"/>
    </row>
    <row r="24" spans="2:8" x14ac:dyDescent="0.2">
      <c r="B24" s="21" t="s">
        <v>65</v>
      </c>
      <c r="C24" s="21" t="s">
        <v>66</v>
      </c>
      <c r="D24" s="21" t="s">
        <v>35</v>
      </c>
      <c r="E24" s="24">
        <v>348339</v>
      </c>
      <c r="F24" s="22">
        <v>453.36320849999998</v>
      </c>
      <c r="G24" s="23">
        <v>2.0518112529770098</v>
      </c>
      <c r="H24" s="25"/>
    </row>
    <row r="25" spans="2:8" x14ac:dyDescent="0.2">
      <c r="B25" s="21" t="s">
        <v>48</v>
      </c>
      <c r="C25" s="21" t="s">
        <v>49</v>
      </c>
      <c r="D25" s="21" t="s">
        <v>50</v>
      </c>
      <c r="E25" s="24">
        <v>19038</v>
      </c>
      <c r="F25" s="22">
        <v>439.68261000000001</v>
      </c>
      <c r="G25" s="23">
        <v>1.98989620247559</v>
      </c>
      <c r="H25" s="25"/>
    </row>
    <row r="26" spans="2:8" x14ac:dyDescent="0.2">
      <c r="B26" s="21" t="s">
        <v>605</v>
      </c>
      <c r="C26" s="21" t="s">
        <v>606</v>
      </c>
      <c r="D26" s="21" t="s">
        <v>351</v>
      </c>
      <c r="E26" s="24">
        <v>2271</v>
      </c>
      <c r="F26" s="22">
        <v>426.94799999999998</v>
      </c>
      <c r="G26" s="23">
        <v>1.93226246508715</v>
      </c>
      <c r="H26" s="25"/>
    </row>
    <row r="27" spans="2:8" x14ac:dyDescent="0.2">
      <c r="B27" s="21" t="s">
        <v>287</v>
      </c>
      <c r="C27" s="21" t="s">
        <v>288</v>
      </c>
      <c r="D27" s="21" t="s">
        <v>95</v>
      </c>
      <c r="E27" s="24">
        <v>135751</v>
      </c>
      <c r="F27" s="22">
        <v>425.71513599999997</v>
      </c>
      <c r="G27" s="23">
        <v>1.92668282346391</v>
      </c>
      <c r="H27" s="25"/>
    </row>
    <row r="28" spans="2:8" x14ac:dyDescent="0.2">
      <c r="B28" s="21" t="s">
        <v>349</v>
      </c>
      <c r="C28" s="21" t="s">
        <v>350</v>
      </c>
      <c r="D28" s="21" t="s">
        <v>351</v>
      </c>
      <c r="E28" s="24">
        <v>28958</v>
      </c>
      <c r="F28" s="22">
        <v>423.25012800000002</v>
      </c>
      <c r="G28" s="23">
        <v>1.9155267987617499</v>
      </c>
      <c r="H28" s="25"/>
    </row>
    <row r="29" spans="2:8" x14ac:dyDescent="0.2">
      <c r="B29" s="21" t="s">
        <v>72</v>
      </c>
      <c r="C29" s="21" t="s">
        <v>73</v>
      </c>
      <c r="D29" s="21" t="s">
        <v>74</v>
      </c>
      <c r="E29" s="24">
        <v>251471</v>
      </c>
      <c r="F29" s="22">
        <v>422.24495610000002</v>
      </c>
      <c r="G29" s="23">
        <v>1.91097763602218</v>
      </c>
      <c r="H29" s="25"/>
    </row>
    <row r="30" spans="2:8" x14ac:dyDescent="0.2">
      <c r="B30" s="21" t="s">
        <v>607</v>
      </c>
      <c r="C30" s="21" t="s">
        <v>608</v>
      </c>
      <c r="D30" s="21" t="s">
        <v>115</v>
      </c>
      <c r="E30" s="24">
        <v>59776</v>
      </c>
      <c r="F30" s="22">
        <v>413.38092799999998</v>
      </c>
      <c r="G30" s="23">
        <v>1.87086120782225</v>
      </c>
      <c r="H30" s="25"/>
    </row>
    <row r="31" spans="2:8" x14ac:dyDescent="0.2">
      <c r="B31" s="21" t="s">
        <v>80</v>
      </c>
      <c r="C31" s="21" t="s">
        <v>81</v>
      </c>
      <c r="D31" s="21" t="s">
        <v>71</v>
      </c>
      <c r="E31" s="24">
        <v>172962</v>
      </c>
      <c r="F31" s="22">
        <v>412.68733200000003</v>
      </c>
      <c r="G31" s="23">
        <v>1.86772216157602</v>
      </c>
      <c r="H31" s="25"/>
    </row>
    <row r="32" spans="2:8" x14ac:dyDescent="0.2">
      <c r="B32" s="21" t="s">
        <v>323</v>
      </c>
      <c r="C32" s="21" t="s">
        <v>324</v>
      </c>
      <c r="D32" s="21" t="s">
        <v>95</v>
      </c>
      <c r="E32" s="24">
        <v>4037</v>
      </c>
      <c r="F32" s="22">
        <v>412.46028999999999</v>
      </c>
      <c r="G32" s="23">
        <v>1.8666946248863101</v>
      </c>
      <c r="H32" s="25"/>
    </row>
    <row r="33" spans="2:8" x14ac:dyDescent="0.2">
      <c r="B33" s="21" t="s">
        <v>609</v>
      </c>
      <c r="C33" s="21" t="s">
        <v>610</v>
      </c>
      <c r="D33" s="21" t="s">
        <v>235</v>
      </c>
      <c r="E33" s="24">
        <v>30417</v>
      </c>
      <c r="F33" s="22">
        <v>410.47741500000001</v>
      </c>
      <c r="G33" s="23">
        <v>1.8577206164931099</v>
      </c>
      <c r="H33" s="25"/>
    </row>
    <row r="34" spans="2:8" x14ac:dyDescent="0.2">
      <c r="B34" s="21" t="s">
        <v>611</v>
      </c>
      <c r="C34" s="21" t="s">
        <v>612</v>
      </c>
      <c r="D34" s="21" t="s">
        <v>235</v>
      </c>
      <c r="E34" s="24">
        <v>31255</v>
      </c>
      <c r="F34" s="22">
        <v>405.90868499999999</v>
      </c>
      <c r="G34" s="23">
        <v>1.83704365936456</v>
      </c>
      <c r="H34" s="25"/>
    </row>
    <row r="35" spans="2:8" x14ac:dyDescent="0.2">
      <c r="B35" s="21" t="s">
        <v>107</v>
      </c>
      <c r="C35" s="21" t="s">
        <v>108</v>
      </c>
      <c r="D35" s="21" t="s">
        <v>71</v>
      </c>
      <c r="E35" s="24">
        <v>321083</v>
      </c>
      <c r="F35" s="22">
        <v>394.45046550000001</v>
      </c>
      <c r="G35" s="23">
        <v>1.7851865539171099</v>
      </c>
      <c r="H35" s="25"/>
    </row>
    <row r="36" spans="2:8" x14ac:dyDescent="0.2">
      <c r="B36" s="21" t="s">
        <v>365</v>
      </c>
      <c r="C36" s="21" t="s">
        <v>366</v>
      </c>
      <c r="D36" s="21" t="s">
        <v>367</v>
      </c>
      <c r="E36" s="24">
        <v>164112</v>
      </c>
      <c r="F36" s="22">
        <v>390.42244799999997</v>
      </c>
      <c r="G36" s="23">
        <v>1.7669567296200901</v>
      </c>
      <c r="H36" s="25"/>
    </row>
    <row r="37" spans="2:8" x14ac:dyDescent="0.2">
      <c r="B37" s="21" t="s">
        <v>280</v>
      </c>
      <c r="C37" s="21" t="s">
        <v>281</v>
      </c>
      <c r="D37" s="21" t="s">
        <v>53</v>
      </c>
      <c r="E37" s="24">
        <v>4984</v>
      </c>
      <c r="F37" s="22">
        <v>388.10408000000001</v>
      </c>
      <c r="G37" s="23">
        <v>1.7564643617751501</v>
      </c>
      <c r="H37" s="25"/>
    </row>
    <row r="38" spans="2:8" x14ac:dyDescent="0.2">
      <c r="B38" s="21" t="s">
        <v>613</v>
      </c>
      <c r="C38" s="21" t="s">
        <v>614</v>
      </c>
      <c r="D38" s="21" t="s">
        <v>296</v>
      </c>
      <c r="E38" s="24">
        <v>809</v>
      </c>
      <c r="F38" s="22">
        <v>381.84800000000001</v>
      </c>
      <c r="G38" s="23">
        <v>1.7281508702900501</v>
      </c>
      <c r="H38" s="25"/>
    </row>
    <row r="39" spans="2:8" x14ac:dyDescent="0.2">
      <c r="B39" s="21" t="s">
        <v>86</v>
      </c>
      <c r="C39" s="21" t="s">
        <v>87</v>
      </c>
      <c r="D39" s="21" t="s">
        <v>71</v>
      </c>
      <c r="E39" s="24">
        <v>313335</v>
      </c>
      <c r="F39" s="22">
        <v>368.29395899999997</v>
      </c>
      <c r="G39" s="23">
        <v>1.6668085881513499</v>
      </c>
      <c r="H39" s="25"/>
    </row>
    <row r="40" spans="2:8" x14ac:dyDescent="0.2">
      <c r="B40" s="21" t="s">
        <v>615</v>
      </c>
      <c r="C40" s="21" t="s">
        <v>616</v>
      </c>
      <c r="D40" s="21" t="s">
        <v>127</v>
      </c>
      <c r="E40" s="24">
        <v>34576</v>
      </c>
      <c r="F40" s="22">
        <v>366.92051199999997</v>
      </c>
      <c r="G40" s="23">
        <v>1.6605927021748701</v>
      </c>
      <c r="H40" s="25"/>
    </row>
    <row r="41" spans="2:8" x14ac:dyDescent="0.2">
      <c r="B41" s="21" t="s">
        <v>617</v>
      </c>
      <c r="C41" s="21" t="s">
        <v>618</v>
      </c>
      <c r="D41" s="21" t="s">
        <v>41</v>
      </c>
      <c r="E41" s="24">
        <v>8658</v>
      </c>
      <c r="F41" s="22">
        <v>366.53643</v>
      </c>
      <c r="G41" s="23">
        <v>1.65885444076572</v>
      </c>
      <c r="H41" s="25"/>
    </row>
    <row r="42" spans="2:8" x14ac:dyDescent="0.2">
      <c r="B42" s="21" t="s">
        <v>363</v>
      </c>
      <c r="C42" s="21" t="s">
        <v>364</v>
      </c>
      <c r="D42" s="21" t="s">
        <v>71</v>
      </c>
      <c r="E42" s="24">
        <v>180143</v>
      </c>
      <c r="F42" s="22">
        <v>335.06598000000002</v>
      </c>
      <c r="G42" s="23">
        <v>1.51642686341578</v>
      </c>
      <c r="H42" s="25"/>
    </row>
    <row r="43" spans="2:8" x14ac:dyDescent="0.2">
      <c r="B43" s="21" t="s">
        <v>315</v>
      </c>
      <c r="C43" s="21" t="s">
        <v>316</v>
      </c>
      <c r="D43" s="21" t="s">
        <v>291</v>
      </c>
      <c r="E43" s="24">
        <v>1186</v>
      </c>
      <c r="F43" s="22">
        <v>322.88850000000002</v>
      </c>
      <c r="G43" s="23">
        <v>1.46131456045769</v>
      </c>
      <c r="H43" s="25"/>
    </row>
    <row r="44" spans="2:8" x14ac:dyDescent="0.2">
      <c r="B44" s="21" t="s">
        <v>619</v>
      </c>
      <c r="C44" s="21" t="s">
        <v>620</v>
      </c>
      <c r="D44" s="21" t="s">
        <v>291</v>
      </c>
      <c r="E44" s="24">
        <v>4896</v>
      </c>
      <c r="F44" s="22">
        <v>313.98048</v>
      </c>
      <c r="G44" s="23">
        <v>1.4209990356531601</v>
      </c>
      <c r="H44" s="25"/>
    </row>
    <row r="45" spans="2:8" x14ac:dyDescent="0.2">
      <c r="B45" s="21" t="s">
        <v>621</v>
      </c>
      <c r="C45" s="21" t="s">
        <v>622</v>
      </c>
      <c r="D45" s="21" t="s">
        <v>155</v>
      </c>
      <c r="E45" s="24">
        <v>37460</v>
      </c>
      <c r="F45" s="22">
        <v>306.4228</v>
      </c>
      <c r="G45" s="23">
        <v>1.38679482018163</v>
      </c>
      <c r="H45" s="25"/>
    </row>
    <row r="46" spans="2:8" x14ac:dyDescent="0.2">
      <c r="B46" s="21" t="s">
        <v>623</v>
      </c>
      <c r="C46" s="21" t="s">
        <v>624</v>
      </c>
      <c r="D46" s="21" t="s">
        <v>38</v>
      </c>
      <c r="E46" s="24">
        <v>2566636</v>
      </c>
      <c r="F46" s="22">
        <v>303.63303880000001</v>
      </c>
      <c r="G46" s="23">
        <v>1.37416904174183</v>
      </c>
      <c r="H46" s="25"/>
    </row>
    <row r="47" spans="2:8" x14ac:dyDescent="0.2">
      <c r="B47" s="21" t="s">
        <v>625</v>
      </c>
      <c r="C47" s="21" t="s">
        <v>626</v>
      </c>
      <c r="D47" s="21" t="s">
        <v>44</v>
      </c>
      <c r="E47" s="24">
        <v>23105</v>
      </c>
      <c r="F47" s="22">
        <v>287.77277500000002</v>
      </c>
      <c r="G47" s="23">
        <v>1.3023893579697501</v>
      </c>
      <c r="H47" s="25"/>
    </row>
    <row r="48" spans="2:8" x14ac:dyDescent="0.2">
      <c r="B48" s="21" t="s">
        <v>627</v>
      </c>
      <c r="C48" s="21" t="s">
        <v>628</v>
      </c>
      <c r="D48" s="21" t="s">
        <v>291</v>
      </c>
      <c r="E48" s="24">
        <v>8240</v>
      </c>
      <c r="F48" s="22">
        <v>272.16719999999998</v>
      </c>
      <c r="G48" s="23">
        <v>1.23176233355787</v>
      </c>
      <c r="H48" s="25"/>
    </row>
    <row r="49" spans="2:9" x14ac:dyDescent="0.2">
      <c r="B49" s="21" t="s">
        <v>629</v>
      </c>
      <c r="C49" s="21" t="s">
        <v>630</v>
      </c>
      <c r="D49" s="21" t="s">
        <v>143</v>
      </c>
      <c r="E49" s="24">
        <v>13264</v>
      </c>
      <c r="F49" s="22">
        <v>253.47504000000001</v>
      </c>
      <c r="G49" s="23">
        <v>1.1471661786176801</v>
      </c>
      <c r="H49" s="25"/>
    </row>
    <row r="50" spans="2:9" x14ac:dyDescent="0.2">
      <c r="B50" s="21" t="s">
        <v>631</v>
      </c>
      <c r="C50" s="21" t="s">
        <v>632</v>
      </c>
      <c r="D50" s="21" t="s">
        <v>95</v>
      </c>
      <c r="E50" s="24">
        <v>9997</v>
      </c>
      <c r="F50" s="22">
        <v>240.78774200000001</v>
      </c>
      <c r="G50" s="23">
        <v>1.08974656379626</v>
      </c>
      <c r="H50" s="25"/>
    </row>
    <row r="51" spans="2:9" x14ac:dyDescent="0.2">
      <c r="B51" s="21" t="s">
        <v>633</v>
      </c>
      <c r="C51" s="21" t="s">
        <v>634</v>
      </c>
      <c r="D51" s="21" t="s">
        <v>291</v>
      </c>
      <c r="E51" s="24">
        <v>8245</v>
      </c>
      <c r="F51" s="22">
        <v>231.13208499999999</v>
      </c>
      <c r="G51" s="23">
        <v>1.0460474163664699</v>
      </c>
      <c r="H51" s="25"/>
    </row>
    <row r="52" spans="2:9" x14ac:dyDescent="0.2">
      <c r="B52" s="21" t="s">
        <v>62</v>
      </c>
      <c r="C52" s="21" t="s">
        <v>63</v>
      </c>
      <c r="D52" s="21" t="s">
        <v>64</v>
      </c>
      <c r="E52" s="24">
        <v>44834</v>
      </c>
      <c r="F52" s="22">
        <v>226.77037200000001</v>
      </c>
      <c r="G52" s="23">
        <v>1.0263073676640899</v>
      </c>
      <c r="H52" s="25"/>
    </row>
    <row r="53" spans="2:9" x14ac:dyDescent="0.2">
      <c r="B53" s="21" t="s">
        <v>109</v>
      </c>
      <c r="C53" s="21" t="s">
        <v>110</v>
      </c>
      <c r="D53" s="21" t="s">
        <v>29</v>
      </c>
      <c r="E53" s="24">
        <v>58127</v>
      </c>
      <c r="F53" s="22">
        <v>202.3110235</v>
      </c>
      <c r="G53" s="23">
        <v>0.91561032486957095</v>
      </c>
      <c r="H53" s="25"/>
    </row>
    <row r="54" spans="2:9" x14ac:dyDescent="0.2">
      <c r="B54" s="21" t="s">
        <v>635</v>
      </c>
      <c r="C54" s="21" t="s">
        <v>636</v>
      </c>
      <c r="D54" s="21" t="s">
        <v>95</v>
      </c>
      <c r="E54" s="24">
        <v>51253</v>
      </c>
      <c r="F54" s="22">
        <v>163.958347</v>
      </c>
      <c r="G54" s="23">
        <v>0.74203546976641999</v>
      </c>
      <c r="H54" s="25"/>
    </row>
    <row r="55" spans="2:9" x14ac:dyDescent="0.2">
      <c r="B55" s="21" t="s">
        <v>637</v>
      </c>
      <c r="C55" s="21" t="s">
        <v>638</v>
      </c>
      <c r="D55" s="21" t="s">
        <v>95</v>
      </c>
      <c r="E55" s="24">
        <v>208909</v>
      </c>
      <c r="F55" s="22">
        <v>153.27653330000001</v>
      </c>
      <c r="G55" s="23">
        <v>0.69369218751292905</v>
      </c>
      <c r="H55" s="25"/>
    </row>
    <row r="56" spans="2:9" x14ac:dyDescent="0.2">
      <c r="B56" s="21" t="s">
        <v>639</v>
      </c>
      <c r="C56" s="21" t="s">
        <v>640</v>
      </c>
      <c r="D56" s="21" t="s">
        <v>641</v>
      </c>
      <c r="E56" s="24">
        <v>7083</v>
      </c>
      <c r="F56" s="22">
        <v>120.786399</v>
      </c>
      <c r="G56" s="23">
        <v>0.54664976784231201</v>
      </c>
      <c r="H56" s="25"/>
    </row>
    <row r="57" spans="2:9" x14ac:dyDescent="0.2">
      <c r="B57" s="20" t="s">
        <v>156</v>
      </c>
      <c r="C57" s="20"/>
      <c r="D57" s="20"/>
      <c r="E57" s="20"/>
      <c r="F57" s="26">
        <f>SUM(F7:F56)</f>
        <v>22101.004337000002</v>
      </c>
      <c r="G57" s="27">
        <f>SUM(G7:G56)</f>
        <v>100.02375259074479</v>
      </c>
      <c r="H57" s="20"/>
      <c r="I57" s="14"/>
    </row>
    <row r="58" spans="2:9" x14ac:dyDescent="0.2">
      <c r="B58" s="20" t="s">
        <v>157</v>
      </c>
      <c r="C58" s="20"/>
      <c r="D58" s="20"/>
      <c r="E58" s="20"/>
      <c r="F58" s="28" t="s">
        <v>158</v>
      </c>
      <c r="G58" s="29" t="s">
        <v>158</v>
      </c>
      <c r="H58" s="20"/>
      <c r="I58" s="14"/>
    </row>
    <row r="59" spans="2:9" x14ac:dyDescent="0.2">
      <c r="B59" s="20" t="s">
        <v>156</v>
      </c>
      <c r="C59" s="20"/>
      <c r="D59" s="20"/>
      <c r="E59" s="20"/>
      <c r="F59" s="30" t="s">
        <v>158</v>
      </c>
      <c r="G59" s="31" t="s">
        <v>158</v>
      </c>
      <c r="H59" s="20"/>
      <c r="I59" s="14"/>
    </row>
    <row r="60" spans="2:9" x14ac:dyDescent="0.2">
      <c r="B60" s="32" t="s">
        <v>159</v>
      </c>
      <c r="C60" s="32"/>
      <c r="D60" s="32"/>
      <c r="E60" s="32"/>
      <c r="F60" s="33">
        <f>F57</f>
        <v>22101.004337000002</v>
      </c>
      <c r="G60" s="34">
        <f>G57</f>
        <v>100.02375259074479</v>
      </c>
      <c r="H60" s="20"/>
      <c r="I60" s="14"/>
    </row>
    <row r="61" spans="2:9" x14ac:dyDescent="0.2">
      <c r="B61" s="20" t="s">
        <v>179</v>
      </c>
      <c r="C61" s="20"/>
      <c r="D61" s="20"/>
      <c r="E61" s="20"/>
      <c r="F61" s="26">
        <v>52.034024000000002</v>
      </c>
      <c r="G61" s="27">
        <v>0.235493295395795</v>
      </c>
      <c r="H61" s="25">
        <v>5.74E-2</v>
      </c>
      <c r="I61" s="15"/>
    </row>
    <row r="62" spans="2:9" x14ac:dyDescent="0.2">
      <c r="B62" s="21"/>
      <c r="C62" s="21"/>
      <c r="D62" s="21"/>
      <c r="E62" s="21"/>
      <c r="F62" s="22"/>
      <c r="G62" s="23"/>
      <c r="H62" s="21"/>
    </row>
    <row r="63" spans="2:9" x14ac:dyDescent="0.2">
      <c r="B63" s="46" t="s">
        <v>182</v>
      </c>
      <c r="C63" s="46"/>
      <c r="D63" s="46"/>
      <c r="E63" s="46"/>
      <c r="F63" s="26">
        <f>F64-(F57+F61)</f>
        <v>-57.28233850000106</v>
      </c>
      <c r="G63" s="27">
        <f>G64-(G57+G61)</f>
        <v>-0.25924588614059019</v>
      </c>
      <c r="H63" s="20"/>
      <c r="I63" s="14"/>
    </row>
    <row r="64" spans="2:9" x14ac:dyDescent="0.2">
      <c r="B64" s="42" t="s">
        <v>180</v>
      </c>
      <c r="C64" s="42"/>
      <c r="D64" s="42"/>
      <c r="E64" s="42"/>
      <c r="F64" s="43">
        <v>22095.756022500002</v>
      </c>
      <c r="G64" s="44">
        <v>100</v>
      </c>
      <c r="H64" s="45"/>
      <c r="I64" s="14"/>
    </row>
    <row r="66" spans="2:4" x14ac:dyDescent="0.2">
      <c r="B66" s="14"/>
    </row>
    <row r="67" spans="2:4" x14ac:dyDescent="0.2">
      <c r="B67" s="61" t="s">
        <v>207</v>
      </c>
    </row>
    <row r="68" spans="2:4" x14ac:dyDescent="0.2">
      <c r="B68" s="61"/>
    </row>
    <row r="69" spans="2:4" x14ac:dyDescent="0.2">
      <c r="B69" s="68" t="s">
        <v>1578</v>
      </c>
    </row>
    <row r="70" spans="2:4" x14ac:dyDescent="0.2">
      <c r="B70" s="68" t="s">
        <v>1604</v>
      </c>
    </row>
    <row r="71" spans="2:4" x14ac:dyDescent="0.2">
      <c r="B71" s="68" t="s">
        <v>1605</v>
      </c>
    </row>
    <row r="72" spans="2:4" x14ac:dyDescent="0.2">
      <c r="B72" s="61"/>
    </row>
    <row r="73" spans="2:4" x14ac:dyDescent="0.2">
      <c r="B73" s="69" t="s">
        <v>1580</v>
      </c>
      <c r="C73" s="70" t="s">
        <v>1587</v>
      </c>
      <c r="D73" s="106" t="s">
        <v>1597</v>
      </c>
    </row>
    <row r="74" spans="2:4" x14ac:dyDescent="0.2">
      <c r="B74" s="71" t="s">
        <v>1581</v>
      </c>
      <c r="C74" s="76">
        <v>10.4161</v>
      </c>
      <c r="D74" s="151">
        <v>10.115</v>
      </c>
    </row>
    <row r="75" spans="2:4" x14ac:dyDescent="0.2">
      <c r="B75" s="71" t="s">
        <v>1582</v>
      </c>
      <c r="C75" s="76">
        <v>9.3958999999999993</v>
      </c>
      <c r="D75" s="76">
        <v>9.1196000000000002</v>
      </c>
    </row>
    <row r="76" spans="2:4" x14ac:dyDescent="0.2">
      <c r="B76" s="61"/>
    </row>
    <row r="77" spans="2:4" x14ac:dyDescent="0.2">
      <c r="B77" s="68" t="s">
        <v>1607</v>
      </c>
    </row>
    <row r="78" spans="2:4" x14ac:dyDescent="0.2">
      <c r="B78" s="68" t="s">
        <v>1608</v>
      </c>
    </row>
    <row r="79" spans="2:4" x14ac:dyDescent="0.2">
      <c r="B79" s="68" t="s">
        <v>1609</v>
      </c>
    </row>
    <row r="80" spans="2:4" x14ac:dyDescent="0.2">
      <c r="B80" s="75" t="s">
        <v>1665</v>
      </c>
    </row>
    <row r="81" spans="2:2" x14ac:dyDescent="0.2">
      <c r="B81" s="68" t="s">
        <v>1610</v>
      </c>
    </row>
    <row r="84" spans="2:2" x14ac:dyDescent="0.2">
      <c r="B84" s="14" t="s">
        <v>209</v>
      </c>
    </row>
    <row r="100" spans="2:2" x14ac:dyDescent="0.2">
      <c r="B100" s="61" t="s">
        <v>1544</v>
      </c>
    </row>
    <row r="101" spans="2:2" x14ac:dyDescent="0.2">
      <c r="B101" s="62" t="s">
        <v>1554</v>
      </c>
    </row>
  </sheetData>
  <mergeCells count="1">
    <mergeCell ref="B1:C1"/>
  </mergeCells>
  <conditionalFormatting sqref="G1:G3">
    <cfRule type="cellIs" dxfId="9" priority="2" stopIfTrue="1" operator="between">
      <formula>0.009</formula>
      <formula>-0.009</formula>
    </cfRule>
  </conditionalFormatting>
  <conditionalFormatting sqref="G5:G116">
    <cfRule type="cellIs" dxfId="8" priority="1" stopIfTrue="1" operator="between">
      <formula>0.009</formula>
      <formula>-0.009</formula>
    </cfRule>
  </conditionalFormatting>
  <hyperlinks>
    <hyperlink ref="A2" location="Index!A1" display="-" xr:uid="{A4F44D26-26D5-411D-892A-BE3B53DC1CC1}"/>
  </hyperlinks>
  <pageMargins left="0.7" right="0.7" top="0.75" bottom="0.75" header="0.3" footer="0.3"/>
  <pageSetup paperSize="9" scale="50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37FAF-3E9A-4BDF-AD12-F727B6E5DF6C}">
  <dimension ref="A1:I205"/>
  <sheetViews>
    <sheetView view="pageBreakPreview" zoomScaleNormal="100" zoomScaleSheetLayoutView="100" workbookViewId="0"/>
  </sheetViews>
  <sheetFormatPr defaultColWidth="9.109375" defaultRowHeight="10.199999999999999" x14ac:dyDescent="0.2"/>
  <cols>
    <col min="1" max="1" width="7.21875" style="6" customWidth="1"/>
    <col min="2" max="2" width="52.21875" style="6" bestFit="1" customWidth="1"/>
    <col min="3" max="3" width="23.88671875" style="6" bestFit="1" customWidth="1"/>
    <col min="4" max="4" width="21.44140625" style="6" bestFit="1" customWidth="1"/>
    <col min="5" max="5" width="13.44140625" style="6" bestFit="1" customWidth="1"/>
    <col min="6" max="6" width="16.21875" style="8" bestFit="1" customWidth="1"/>
    <col min="7" max="7" width="8.21875" style="12" bestFit="1" customWidth="1"/>
    <col min="8" max="8" width="14.33203125" style="6" bestFit="1" customWidth="1"/>
    <col min="9" max="16384" width="9.109375" style="6"/>
  </cols>
  <sheetData>
    <row r="1" spans="1:8" s="1" customFormat="1" ht="16.8" customHeight="1" x14ac:dyDescent="0.25">
      <c r="B1" s="154" t="s">
        <v>22</v>
      </c>
      <c r="C1" s="155"/>
      <c r="D1" s="10"/>
      <c r="F1" s="5"/>
      <c r="G1" s="12"/>
    </row>
    <row r="2" spans="1:8" s="1" customFormat="1" ht="14.4" x14ac:dyDescent="0.3">
      <c r="A2" s="60" t="s">
        <v>1576</v>
      </c>
      <c r="F2" s="5"/>
      <c r="G2" s="12"/>
    </row>
    <row r="3" spans="1:8" s="1" customFormat="1" ht="12" x14ac:dyDescent="0.2">
      <c r="B3" s="7" t="s">
        <v>9</v>
      </c>
      <c r="C3" s="2"/>
      <c r="D3" s="3"/>
      <c r="E3" s="3"/>
      <c r="F3" s="4"/>
      <c r="G3" s="12"/>
    </row>
    <row r="4" spans="1:8" s="1" customFormat="1" ht="25.5" customHeight="1" x14ac:dyDescent="0.25">
      <c r="B4" s="16" t="s">
        <v>7</v>
      </c>
      <c r="C4" s="16" t="s">
        <v>8</v>
      </c>
      <c r="D4" s="17" t="s">
        <v>185</v>
      </c>
      <c r="E4" s="17" t="s">
        <v>0</v>
      </c>
      <c r="F4" s="18" t="s">
        <v>4</v>
      </c>
      <c r="G4" s="19" t="s">
        <v>5</v>
      </c>
      <c r="H4" s="59" t="s">
        <v>6</v>
      </c>
    </row>
    <row r="5" spans="1:8" x14ac:dyDescent="0.2">
      <c r="B5" s="20" t="s">
        <v>27</v>
      </c>
      <c r="C5" s="21"/>
      <c r="D5" s="21"/>
      <c r="E5" s="21"/>
      <c r="F5" s="22"/>
      <c r="G5" s="23"/>
      <c r="H5" s="21"/>
    </row>
    <row r="6" spans="1:8" x14ac:dyDescent="0.2">
      <c r="B6" s="20" t="s">
        <v>28</v>
      </c>
      <c r="C6" s="21"/>
      <c r="D6" s="21"/>
      <c r="E6" s="21"/>
      <c r="F6" s="22"/>
      <c r="G6" s="23"/>
      <c r="H6" s="21"/>
    </row>
    <row r="7" spans="1:8" x14ac:dyDescent="0.2">
      <c r="B7" s="21" t="s">
        <v>42</v>
      </c>
      <c r="C7" s="21" t="s">
        <v>43</v>
      </c>
      <c r="D7" s="21" t="s">
        <v>44</v>
      </c>
      <c r="E7" s="24">
        <v>26439</v>
      </c>
      <c r="F7" s="22">
        <v>635.99014499999998</v>
      </c>
      <c r="G7" s="23">
        <v>2.3985506811436501</v>
      </c>
      <c r="H7" s="25"/>
    </row>
    <row r="8" spans="1:8" x14ac:dyDescent="0.2">
      <c r="B8" s="21" t="s">
        <v>96</v>
      </c>
      <c r="C8" s="21" t="s">
        <v>97</v>
      </c>
      <c r="D8" s="21" t="s">
        <v>71</v>
      </c>
      <c r="E8" s="24">
        <v>167657</v>
      </c>
      <c r="F8" s="22">
        <v>569.53082900000004</v>
      </c>
      <c r="G8" s="23">
        <v>2.1479083733762301</v>
      </c>
      <c r="H8" s="25"/>
    </row>
    <row r="9" spans="1:8" x14ac:dyDescent="0.2">
      <c r="B9" s="21" t="s">
        <v>642</v>
      </c>
      <c r="C9" s="21" t="s">
        <v>643</v>
      </c>
      <c r="D9" s="21" t="s">
        <v>50</v>
      </c>
      <c r="E9" s="24">
        <v>17316</v>
      </c>
      <c r="F9" s="22">
        <v>552.17260799999997</v>
      </c>
      <c r="G9" s="23">
        <v>2.0824441942056602</v>
      </c>
      <c r="H9" s="25"/>
    </row>
    <row r="10" spans="1:8" x14ac:dyDescent="0.2">
      <c r="B10" s="21" t="s">
        <v>132</v>
      </c>
      <c r="C10" s="21" t="s">
        <v>133</v>
      </c>
      <c r="D10" s="21" t="s">
        <v>30</v>
      </c>
      <c r="E10" s="24">
        <v>59608</v>
      </c>
      <c r="F10" s="22">
        <v>483.80833200000001</v>
      </c>
      <c r="G10" s="23">
        <v>1.8246175878426201</v>
      </c>
      <c r="H10" s="25"/>
    </row>
    <row r="11" spans="1:8" x14ac:dyDescent="0.2">
      <c r="B11" s="21" t="s">
        <v>329</v>
      </c>
      <c r="C11" s="21" t="s">
        <v>330</v>
      </c>
      <c r="D11" s="21" t="s">
        <v>41</v>
      </c>
      <c r="E11" s="24">
        <v>23640</v>
      </c>
      <c r="F11" s="22">
        <v>483.43799999999999</v>
      </c>
      <c r="G11" s="23">
        <v>1.8232209308695</v>
      </c>
      <c r="H11" s="25"/>
    </row>
    <row r="12" spans="1:8" x14ac:dyDescent="0.2">
      <c r="B12" s="21" t="s">
        <v>98</v>
      </c>
      <c r="C12" s="21" t="s">
        <v>99</v>
      </c>
      <c r="D12" s="21" t="s">
        <v>100</v>
      </c>
      <c r="E12" s="24">
        <v>29227</v>
      </c>
      <c r="F12" s="22">
        <v>477.65686099999999</v>
      </c>
      <c r="G12" s="23">
        <v>1.8014181482395299</v>
      </c>
      <c r="H12" s="25"/>
    </row>
    <row r="13" spans="1:8" x14ac:dyDescent="0.2">
      <c r="B13" s="21" t="s">
        <v>282</v>
      </c>
      <c r="C13" s="21" t="s">
        <v>283</v>
      </c>
      <c r="D13" s="21" t="s">
        <v>143</v>
      </c>
      <c r="E13" s="24">
        <v>8813</v>
      </c>
      <c r="F13" s="22">
        <v>455.36770999999999</v>
      </c>
      <c r="G13" s="23">
        <v>1.7173576345138599</v>
      </c>
      <c r="H13" s="25"/>
    </row>
    <row r="14" spans="1:8" x14ac:dyDescent="0.2">
      <c r="B14" s="21" t="s">
        <v>644</v>
      </c>
      <c r="C14" s="21" t="s">
        <v>645</v>
      </c>
      <c r="D14" s="21" t="s">
        <v>41</v>
      </c>
      <c r="E14" s="24">
        <v>7384</v>
      </c>
      <c r="F14" s="22">
        <v>446.58431999999999</v>
      </c>
      <c r="G14" s="23">
        <v>1.68423226891995</v>
      </c>
      <c r="H14" s="25"/>
    </row>
    <row r="15" spans="1:8" x14ac:dyDescent="0.2">
      <c r="B15" s="21" t="s">
        <v>289</v>
      </c>
      <c r="C15" s="21" t="s">
        <v>290</v>
      </c>
      <c r="D15" s="21" t="s">
        <v>291</v>
      </c>
      <c r="E15" s="24">
        <v>98906</v>
      </c>
      <c r="F15" s="22">
        <v>383.35965599999997</v>
      </c>
      <c r="G15" s="23">
        <v>1.44578901300711</v>
      </c>
      <c r="H15" s="25"/>
    </row>
    <row r="16" spans="1:8" x14ac:dyDescent="0.2">
      <c r="B16" s="21" t="s">
        <v>337</v>
      </c>
      <c r="C16" s="21" t="s">
        <v>338</v>
      </c>
      <c r="D16" s="21" t="s">
        <v>71</v>
      </c>
      <c r="E16" s="24">
        <v>44710</v>
      </c>
      <c r="F16" s="22">
        <v>374.66980000000001</v>
      </c>
      <c r="G16" s="23">
        <v>1.4130163982241499</v>
      </c>
      <c r="H16" s="25"/>
    </row>
    <row r="17" spans="2:8" x14ac:dyDescent="0.2">
      <c r="B17" s="21" t="s">
        <v>646</v>
      </c>
      <c r="C17" s="21" t="s">
        <v>647</v>
      </c>
      <c r="D17" s="21" t="s">
        <v>71</v>
      </c>
      <c r="E17" s="24">
        <v>39469</v>
      </c>
      <c r="F17" s="22">
        <v>341.01215999999999</v>
      </c>
      <c r="G17" s="23">
        <v>1.2860811682015401</v>
      </c>
      <c r="H17" s="25"/>
    </row>
    <row r="18" spans="2:8" x14ac:dyDescent="0.2">
      <c r="B18" s="21" t="s">
        <v>333</v>
      </c>
      <c r="C18" s="21" t="s">
        <v>334</v>
      </c>
      <c r="D18" s="21" t="s">
        <v>291</v>
      </c>
      <c r="E18" s="24">
        <v>8411</v>
      </c>
      <c r="F18" s="22">
        <v>338.12220000000002</v>
      </c>
      <c r="G18" s="23">
        <v>1.2751820755332499</v>
      </c>
      <c r="H18" s="25"/>
    </row>
    <row r="19" spans="2:8" x14ac:dyDescent="0.2">
      <c r="B19" s="21" t="s">
        <v>339</v>
      </c>
      <c r="C19" s="21" t="s">
        <v>340</v>
      </c>
      <c r="D19" s="21" t="s">
        <v>230</v>
      </c>
      <c r="E19" s="24">
        <v>49776</v>
      </c>
      <c r="F19" s="22">
        <v>337.58083199999999</v>
      </c>
      <c r="G19" s="23">
        <v>1.27314037945453</v>
      </c>
      <c r="H19" s="25"/>
    </row>
    <row r="20" spans="2:8" x14ac:dyDescent="0.2">
      <c r="B20" s="21" t="s">
        <v>60</v>
      </c>
      <c r="C20" s="21" t="s">
        <v>61</v>
      </c>
      <c r="D20" s="21" t="s">
        <v>44</v>
      </c>
      <c r="E20" s="24">
        <v>16490</v>
      </c>
      <c r="F20" s="22">
        <v>331.6139</v>
      </c>
      <c r="G20" s="23">
        <v>1.2506369036924401</v>
      </c>
      <c r="H20" s="25"/>
    </row>
    <row r="21" spans="2:8" x14ac:dyDescent="0.2">
      <c r="B21" s="21" t="s">
        <v>116</v>
      </c>
      <c r="C21" s="21" t="s">
        <v>117</v>
      </c>
      <c r="D21" s="21" t="s">
        <v>38</v>
      </c>
      <c r="E21" s="24">
        <v>87383</v>
      </c>
      <c r="F21" s="22">
        <v>330.56988899999999</v>
      </c>
      <c r="G21" s="23">
        <v>1.24669955762684</v>
      </c>
      <c r="H21" s="25"/>
    </row>
    <row r="22" spans="2:8" x14ac:dyDescent="0.2">
      <c r="B22" s="21" t="s">
        <v>278</v>
      </c>
      <c r="C22" s="21" t="s">
        <v>279</v>
      </c>
      <c r="D22" s="21" t="s">
        <v>124</v>
      </c>
      <c r="E22" s="24">
        <v>86109</v>
      </c>
      <c r="F22" s="22">
        <v>330.0127425</v>
      </c>
      <c r="G22" s="23">
        <v>1.24459835507272</v>
      </c>
      <c r="H22" s="25"/>
    </row>
    <row r="23" spans="2:8" x14ac:dyDescent="0.2">
      <c r="B23" s="21" t="s">
        <v>648</v>
      </c>
      <c r="C23" s="21" t="s">
        <v>649</v>
      </c>
      <c r="D23" s="21" t="s">
        <v>230</v>
      </c>
      <c r="E23" s="24">
        <v>92919</v>
      </c>
      <c r="F23" s="22">
        <v>324.6125265</v>
      </c>
      <c r="G23" s="23">
        <v>1.22423217193772</v>
      </c>
      <c r="H23" s="25"/>
    </row>
    <row r="24" spans="2:8" x14ac:dyDescent="0.2">
      <c r="B24" s="21" t="s">
        <v>307</v>
      </c>
      <c r="C24" s="21" t="s">
        <v>308</v>
      </c>
      <c r="D24" s="21" t="s">
        <v>71</v>
      </c>
      <c r="E24" s="24">
        <v>450778</v>
      </c>
      <c r="F24" s="22">
        <v>324.56016</v>
      </c>
      <c r="G24" s="23">
        <v>1.2240346787765</v>
      </c>
      <c r="H24" s="25"/>
    </row>
    <row r="25" spans="2:8" x14ac:dyDescent="0.2">
      <c r="B25" s="21" t="s">
        <v>650</v>
      </c>
      <c r="C25" s="21" t="s">
        <v>651</v>
      </c>
      <c r="D25" s="21" t="s">
        <v>296</v>
      </c>
      <c r="E25" s="24">
        <v>18863</v>
      </c>
      <c r="F25" s="22">
        <v>324.4436</v>
      </c>
      <c r="G25" s="23">
        <v>1.2235950885256199</v>
      </c>
      <c r="H25" s="25"/>
    </row>
    <row r="26" spans="2:8" x14ac:dyDescent="0.2">
      <c r="B26" s="21" t="s">
        <v>297</v>
      </c>
      <c r="C26" s="21" t="s">
        <v>298</v>
      </c>
      <c r="D26" s="21" t="s">
        <v>44</v>
      </c>
      <c r="E26" s="24">
        <v>18761</v>
      </c>
      <c r="F26" s="22">
        <v>315.44745399999999</v>
      </c>
      <c r="G26" s="23">
        <v>1.18966734249747</v>
      </c>
      <c r="H26" s="25"/>
    </row>
    <row r="27" spans="2:8" x14ac:dyDescent="0.2">
      <c r="B27" s="21" t="s">
        <v>652</v>
      </c>
      <c r="C27" s="21" t="s">
        <v>653</v>
      </c>
      <c r="D27" s="21" t="s">
        <v>230</v>
      </c>
      <c r="E27" s="24">
        <v>26306</v>
      </c>
      <c r="F27" s="22">
        <v>312.93617599999999</v>
      </c>
      <c r="G27" s="23">
        <v>1.18019639769621</v>
      </c>
      <c r="H27" s="25"/>
    </row>
    <row r="28" spans="2:8" x14ac:dyDescent="0.2">
      <c r="B28" s="21" t="s">
        <v>303</v>
      </c>
      <c r="C28" s="21" t="s">
        <v>304</v>
      </c>
      <c r="D28" s="21" t="s">
        <v>136</v>
      </c>
      <c r="E28" s="24">
        <v>2827</v>
      </c>
      <c r="F28" s="22">
        <v>310.97000000000003</v>
      </c>
      <c r="G28" s="23">
        <v>1.1727812312488599</v>
      </c>
      <c r="H28" s="25"/>
    </row>
    <row r="29" spans="2:8" x14ac:dyDescent="0.2">
      <c r="B29" s="21" t="s">
        <v>292</v>
      </c>
      <c r="C29" s="21" t="s">
        <v>293</v>
      </c>
      <c r="D29" s="21" t="s">
        <v>152</v>
      </c>
      <c r="E29" s="24">
        <v>35979</v>
      </c>
      <c r="F29" s="22">
        <v>287.83199999999999</v>
      </c>
      <c r="G29" s="23">
        <v>1.0855193985041101</v>
      </c>
      <c r="H29" s="25"/>
    </row>
    <row r="30" spans="2:8" x14ac:dyDescent="0.2">
      <c r="B30" s="21" t="s">
        <v>90</v>
      </c>
      <c r="C30" s="21" t="s">
        <v>91</v>
      </c>
      <c r="D30" s="21" t="s">
        <v>92</v>
      </c>
      <c r="E30" s="24">
        <v>194291</v>
      </c>
      <c r="F30" s="22">
        <v>281.3722262</v>
      </c>
      <c r="G30" s="23">
        <v>1.06115723665328</v>
      </c>
      <c r="H30" s="25"/>
    </row>
    <row r="31" spans="2:8" x14ac:dyDescent="0.2">
      <c r="B31" s="21" t="s">
        <v>654</v>
      </c>
      <c r="C31" s="21" t="s">
        <v>655</v>
      </c>
      <c r="D31" s="21" t="s">
        <v>291</v>
      </c>
      <c r="E31" s="24">
        <v>825845</v>
      </c>
      <c r="F31" s="22">
        <v>279.961455</v>
      </c>
      <c r="G31" s="23">
        <v>1.0558367041744301</v>
      </c>
      <c r="H31" s="25"/>
    </row>
    <row r="32" spans="2:8" x14ac:dyDescent="0.2">
      <c r="B32" s="21" t="s">
        <v>656</v>
      </c>
      <c r="C32" s="21" t="s">
        <v>657</v>
      </c>
      <c r="D32" s="21" t="s">
        <v>267</v>
      </c>
      <c r="E32" s="24">
        <v>35371</v>
      </c>
      <c r="F32" s="22">
        <v>271.7023365</v>
      </c>
      <c r="G32" s="23">
        <v>1.0246885575253599</v>
      </c>
      <c r="H32" s="25"/>
    </row>
    <row r="33" spans="2:8" x14ac:dyDescent="0.2">
      <c r="B33" s="21" t="s">
        <v>658</v>
      </c>
      <c r="C33" s="21" t="s">
        <v>659</v>
      </c>
      <c r="D33" s="21" t="s">
        <v>53</v>
      </c>
      <c r="E33" s="24">
        <v>12356</v>
      </c>
      <c r="F33" s="22">
        <v>267.51975599999997</v>
      </c>
      <c r="G33" s="23">
        <v>1.0089145217386699</v>
      </c>
      <c r="H33" s="25"/>
    </row>
    <row r="34" spans="2:8" x14ac:dyDescent="0.2">
      <c r="B34" s="21" t="s">
        <v>660</v>
      </c>
      <c r="C34" s="21" t="s">
        <v>661</v>
      </c>
      <c r="D34" s="21" t="s">
        <v>286</v>
      </c>
      <c r="E34" s="24">
        <v>20054</v>
      </c>
      <c r="F34" s="22">
        <v>267.46019799999999</v>
      </c>
      <c r="G34" s="23">
        <v>1.00868990680935</v>
      </c>
      <c r="H34" s="25"/>
    </row>
    <row r="35" spans="2:8" x14ac:dyDescent="0.2">
      <c r="B35" s="21" t="s">
        <v>662</v>
      </c>
      <c r="C35" s="21" t="s">
        <v>663</v>
      </c>
      <c r="D35" s="21" t="s">
        <v>124</v>
      </c>
      <c r="E35" s="24">
        <v>16531</v>
      </c>
      <c r="F35" s="22">
        <v>261.322048</v>
      </c>
      <c r="G35" s="23">
        <v>0.98554070555331397</v>
      </c>
      <c r="H35" s="25"/>
    </row>
    <row r="36" spans="2:8" x14ac:dyDescent="0.2">
      <c r="B36" s="21" t="s">
        <v>664</v>
      </c>
      <c r="C36" s="21" t="s">
        <v>665</v>
      </c>
      <c r="D36" s="21" t="s">
        <v>115</v>
      </c>
      <c r="E36" s="24">
        <v>12683</v>
      </c>
      <c r="F36" s="22">
        <v>248.23167599999999</v>
      </c>
      <c r="G36" s="23">
        <v>0.93617214076679001</v>
      </c>
      <c r="H36" s="25"/>
    </row>
    <row r="37" spans="2:8" x14ac:dyDescent="0.2">
      <c r="B37" s="21" t="s">
        <v>666</v>
      </c>
      <c r="C37" s="21" t="s">
        <v>667</v>
      </c>
      <c r="D37" s="21" t="s">
        <v>95</v>
      </c>
      <c r="E37" s="24">
        <v>84780</v>
      </c>
      <c r="F37" s="22">
        <v>242.13167999999999</v>
      </c>
      <c r="G37" s="23">
        <v>0.91316683215344097</v>
      </c>
      <c r="H37" s="25"/>
    </row>
    <row r="38" spans="2:8" x14ac:dyDescent="0.2">
      <c r="B38" s="21" t="s">
        <v>148</v>
      </c>
      <c r="C38" s="21" t="s">
        <v>149</v>
      </c>
      <c r="D38" s="21" t="s">
        <v>100</v>
      </c>
      <c r="E38" s="24">
        <v>24096</v>
      </c>
      <c r="F38" s="22">
        <v>240.98409599999999</v>
      </c>
      <c r="G38" s="23">
        <v>0.90883887454826495</v>
      </c>
      <c r="H38" s="25"/>
    </row>
    <row r="39" spans="2:8" x14ac:dyDescent="0.2">
      <c r="B39" s="21" t="s">
        <v>347</v>
      </c>
      <c r="C39" s="21" t="s">
        <v>348</v>
      </c>
      <c r="D39" s="21" t="s">
        <v>44</v>
      </c>
      <c r="E39" s="24">
        <v>10221</v>
      </c>
      <c r="F39" s="22">
        <v>234.95012700000001</v>
      </c>
      <c r="G39" s="23">
        <v>0.88608257782144995</v>
      </c>
      <c r="H39" s="25"/>
    </row>
    <row r="40" spans="2:8" x14ac:dyDescent="0.2">
      <c r="B40" s="21" t="s">
        <v>668</v>
      </c>
      <c r="C40" s="21" t="s">
        <v>669</v>
      </c>
      <c r="D40" s="21" t="s">
        <v>351</v>
      </c>
      <c r="E40" s="24">
        <v>9859</v>
      </c>
      <c r="F40" s="22">
        <v>230.256945</v>
      </c>
      <c r="G40" s="23">
        <v>0.868382877643186</v>
      </c>
      <c r="H40" s="25"/>
    </row>
    <row r="41" spans="2:8" x14ac:dyDescent="0.2">
      <c r="B41" s="21" t="s">
        <v>670</v>
      </c>
      <c r="C41" s="21" t="s">
        <v>671</v>
      </c>
      <c r="D41" s="21" t="s">
        <v>41</v>
      </c>
      <c r="E41" s="24">
        <v>8990</v>
      </c>
      <c r="F41" s="22">
        <v>227.05144000000001</v>
      </c>
      <c r="G41" s="23">
        <v>0.85629374975086703</v>
      </c>
      <c r="H41" s="25"/>
    </row>
    <row r="42" spans="2:8" x14ac:dyDescent="0.2">
      <c r="B42" s="21" t="s">
        <v>672</v>
      </c>
      <c r="C42" s="21" t="s">
        <v>673</v>
      </c>
      <c r="D42" s="21" t="s">
        <v>35</v>
      </c>
      <c r="E42" s="24">
        <v>65179</v>
      </c>
      <c r="F42" s="22">
        <v>221.9670845</v>
      </c>
      <c r="G42" s="23">
        <v>0.83711879170540604</v>
      </c>
      <c r="H42" s="25"/>
    </row>
    <row r="43" spans="2:8" x14ac:dyDescent="0.2">
      <c r="B43" s="21" t="s">
        <v>284</v>
      </c>
      <c r="C43" s="21" t="s">
        <v>285</v>
      </c>
      <c r="D43" s="21" t="s">
        <v>286</v>
      </c>
      <c r="E43" s="24">
        <v>5323</v>
      </c>
      <c r="F43" s="22">
        <v>217.53504100000001</v>
      </c>
      <c r="G43" s="23">
        <v>0.82040394000627603</v>
      </c>
      <c r="H43" s="25"/>
    </row>
    <row r="44" spans="2:8" x14ac:dyDescent="0.2">
      <c r="B44" s="21" t="s">
        <v>137</v>
      </c>
      <c r="C44" s="21" t="s">
        <v>138</v>
      </c>
      <c r="D44" s="21" t="s">
        <v>124</v>
      </c>
      <c r="E44" s="24">
        <v>18003</v>
      </c>
      <c r="F44" s="22">
        <v>216.036</v>
      </c>
      <c r="G44" s="23">
        <v>0.81475050993368803</v>
      </c>
      <c r="H44" s="25"/>
    </row>
    <row r="45" spans="2:8" x14ac:dyDescent="0.2">
      <c r="B45" s="21" t="s">
        <v>674</v>
      </c>
      <c r="C45" s="21" t="s">
        <v>675</v>
      </c>
      <c r="D45" s="21" t="s">
        <v>95</v>
      </c>
      <c r="E45" s="24">
        <v>57831</v>
      </c>
      <c r="F45" s="22">
        <v>213.65662950000001</v>
      </c>
      <c r="G45" s="23">
        <v>0.80577703640059095</v>
      </c>
      <c r="H45" s="25"/>
    </row>
    <row r="46" spans="2:8" x14ac:dyDescent="0.2">
      <c r="B46" s="21" t="s">
        <v>676</v>
      </c>
      <c r="C46" s="21" t="s">
        <v>677</v>
      </c>
      <c r="D46" s="21" t="s">
        <v>44</v>
      </c>
      <c r="E46" s="24">
        <v>4093</v>
      </c>
      <c r="F46" s="22">
        <v>209.29555500000001</v>
      </c>
      <c r="G46" s="23">
        <v>0.78932983467155604</v>
      </c>
      <c r="H46" s="25"/>
    </row>
    <row r="47" spans="2:8" x14ac:dyDescent="0.2">
      <c r="B47" s="21" t="s">
        <v>678</v>
      </c>
      <c r="C47" s="21" t="s">
        <v>679</v>
      </c>
      <c r="D47" s="21" t="s">
        <v>115</v>
      </c>
      <c r="E47" s="24">
        <v>20165</v>
      </c>
      <c r="F47" s="22">
        <v>209.11105000000001</v>
      </c>
      <c r="G47" s="23">
        <v>0.78863399905695797</v>
      </c>
      <c r="H47" s="25"/>
    </row>
    <row r="48" spans="2:8" x14ac:dyDescent="0.2">
      <c r="B48" s="21" t="s">
        <v>680</v>
      </c>
      <c r="C48" s="21" t="s">
        <v>681</v>
      </c>
      <c r="D48" s="21" t="s">
        <v>29</v>
      </c>
      <c r="E48" s="24">
        <v>908</v>
      </c>
      <c r="F48" s="22">
        <v>208.7946</v>
      </c>
      <c r="G48" s="23">
        <v>0.78744055074802599</v>
      </c>
      <c r="H48" s="25"/>
    </row>
    <row r="49" spans="2:8" x14ac:dyDescent="0.2">
      <c r="B49" s="21" t="s">
        <v>682</v>
      </c>
      <c r="C49" s="21" t="s">
        <v>683</v>
      </c>
      <c r="D49" s="21" t="s">
        <v>235</v>
      </c>
      <c r="E49" s="24">
        <v>41608</v>
      </c>
      <c r="F49" s="22">
        <v>208.18562800000001</v>
      </c>
      <c r="G49" s="23">
        <v>0.78514389534089302</v>
      </c>
      <c r="H49" s="25"/>
    </row>
    <row r="50" spans="2:8" x14ac:dyDescent="0.2">
      <c r="B50" s="21" t="s">
        <v>684</v>
      </c>
      <c r="C50" s="21" t="s">
        <v>685</v>
      </c>
      <c r="D50" s="21" t="s">
        <v>71</v>
      </c>
      <c r="E50" s="24">
        <v>23987</v>
      </c>
      <c r="F50" s="22">
        <v>207.607485</v>
      </c>
      <c r="G50" s="23">
        <v>0.78296350733118802</v>
      </c>
      <c r="H50" s="25"/>
    </row>
    <row r="51" spans="2:8" x14ac:dyDescent="0.2">
      <c r="B51" s="21" t="s">
        <v>686</v>
      </c>
      <c r="C51" s="21" t="s">
        <v>687</v>
      </c>
      <c r="D51" s="21" t="s">
        <v>77</v>
      </c>
      <c r="E51" s="24">
        <v>235589</v>
      </c>
      <c r="F51" s="22">
        <v>204.7739588</v>
      </c>
      <c r="G51" s="23">
        <v>0.77227724709511403</v>
      </c>
      <c r="H51" s="25"/>
    </row>
    <row r="52" spans="2:8" x14ac:dyDescent="0.2">
      <c r="B52" s="21" t="s">
        <v>688</v>
      </c>
      <c r="C52" s="21" t="s">
        <v>689</v>
      </c>
      <c r="D52" s="21" t="s">
        <v>235</v>
      </c>
      <c r="E52" s="24">
        <v>255829</v>
      </c>
      <c r="F52" s="22">
        <v>198.88146459999999</v>
      </c>
      <c r="G52" s="23">
        <v>0.75005450341243496</v>
      </c>
      <c r="H52" s="25"/>
    </row>
    <row r="53" spans="2:8" x14ac:dyDescent="0.2">
      <c r="B53" s="21" t="s">
        <v>335</v>
      </c>
      <c r="C53" s="21" t="s">
        <v>336</v>
      </c>
      <c r="D53" s="21" t="s">
        <v>291</v>
      </c>
      <c r="E53" s="24">
        <v>1263</v>
      </c>
      <c r="F53" s="22">
        <v>198.01313999999999</v>
      </c>
      <c r="G53" s="23">
        <v>0.74677973480610105</v>
      </c>
      <c r="H53" s="25"/>
    </row>
    <row r="54" spans="2:8" x14ac:dyDescent="0.2">
      <c r="B54" s="21" t="s">
        <v>690</v>
      </c>
      <c r="C54" s="21" t="s">
        <v>691</v>
      </c>
      <c r="D54" s="21" t="s">
        <v>692</v>
      </c>
      <c r="E54" s="24">
        <v>38067</v>
      </c>
      <c r="F54" s="22">
        <v>195.4169445</v>
      </c>
      <c r="G54" s="23">
        <v>0.73698853515644802</v>
      </c>
      <c r="H54" s="25"/>
    </row>
    <row r="55" spans="2:8" x14ac:dyDescent="0.2">
      <c r="B55" s="21" t="s">
        <v>693</v>
      </c>
      <c r="C55" s="21" t="s">
        <v>694</v>
      </c>
      <c r="D55" s="21" t="s">
        <v>44</v>
      </c>
      <c r="E55" s="24">
        <v>7693</v>
      </c>
      <c r="F55" s="22">
        <v>191.77110400000001</v>
      </c>
      <c r="G55" s="23">
        <v>0.72323874157337897</v>
      </c>
      <c r="H55" s="25"/>
    </row>
    <row r="56" spans="2:8" x14ac:dyDescent="0.2">
      <c r="B56" s="21" t="s">
        <v>695</v>
      </c>
      <c r="C56" s="21" t="s">
        <v>696</v>
      </c>
      <c r="D56" s="21" t="s">
        <v>64</v>
      </c>
      <c r="E56" s="24">
        <v>60866</v>
      </c>
      <c r="F56" s="22">
        <v>191.454003</v>
      </c>
      <c r="G56" s="23">
        <v>0.72204283810613001</v>
      </c>
      <c r="H56" s="25"/>
    </row>
    <row r="57" spans="2:8" x14ac:dyDescent="0.2">
      <c r="B57" s="21" t="s">
        <v>697</v>
      </c>
      <c r="C57" s="21" t="s">
        <v>698</v>
      </c>
      <c r="D57" s="21" t="s">
        <v>50</v>
      </c>
      <c r="E57" s="24">
        <v>97142</v>
      </c>
      <c r="F57" s="22">
        <v>186.0463584</v>
      </c>
      <c r="G57" s="23">
        <v>0.70164863901250596</v>
      </c>
      <c r="H57" s="25"/>
    </row>
    <row r="58" spans="2:8" x14ac:dyDescent="0.2">
      <c r="B58" s="21" t="s">
        <v>699</v>
      </c>
      <c r="C58" s="21" t="s">
        <v>700</v>
      </c>
      <c r="D58" s="21" t="s">
        <v>95</v>
      </c>
      <c r="E58" s="24">
        <v>4675</v>
      </c>
      <c r="F58" s="22">
        <v>184.24175</v>
      </c>
      <c r="G58" s="23">
        <v>0.69484280288273803</v>
      </c>
      <c r="H58" s="25"/>
    </row>
    <row r="59" spans="2:8" x14ac:dyDescent="0.2">
      <c r="B59" s="21" t="s">
        <v>301</v>
      </c>
      <c r="C59" s="21" t="s">
        <v>302</v>
      </c>
      <c r="D59" s="21" t="s">
        <v>44</v>
      </c>
      <c r="E59" s="24">
        <v>9431</v>
      </c>
      <c r="F59" s="22">
        <v>181.81081800000001</v>
      </c>
      <c r="G59" s="23">
        <v>0.68567487213687095</v>
      </c>
      <c r="H59" s="25"/>
    </row>
    <row r="60" spans="2:8" x14ac:dyDescent="0.2">
      <c r="B60" s="21" t="s">
        <v>319</v>
      </c>
      <c r="C60" s="21" t="s">
        <v>320</v>
      </c>
      <c r="D60" s="21" t="s">
        <v>71</v>
      </c>
      <c r="E60" s="24">
        <v>1192539</v>
      </c>
      <c r="F60" s="22">
        <v>180.6696585</v>
      </c>
      <c r="G60" s="23">
        <v>0.68137114366318796</v>
      </c>
      <c r="H60" s="25"/>
    </row>
    <row r="61" spans="2:8" x14ac:dyDescent="0.2">
      <c r="B61" s="21" t="s">
        <v>701</v>
      </c>
      <c r="C61" s="21" t="s">
        <v>702</v>
      </c>
      <c r="D61" s="21" t="s">
        <v>230</v>
      </c>
      <c r="E61" s="24">
        <v>101978</v>
      </c>
      <c r="F61" s="22">
        <v>180.09314800000001</v>
      </c>
      <c r="G61" s="23">
        <v>0.67919691240609503</v>
      </c>
      <c r="H61" s="25"/>
    </row>
    <row r="62" spans="2:8" x14ac:dyDescent="0.2">
      <c r="B62" s="21" t="s">
        <v>703</v>
      </c>
      <c r="C62" s="21" t="s">
        <v>704</v>
      </c>
      <c r="D62" s="21" t="s">
        <v>50</v>
      </c>
      <c r="E62" s="24">
        <v>17835</v>
      </c>
      <c r="F62" s="22">
        <v>175.67474999999999</v>
      </c>
      <c r="G62" s="23">
        <v>0.662533522861807</v>
      </c>
      <c r="H62" s="25"/>
    </row>
    <row r="63" spans="2:8" x14ac:dyDescent="0.2">
      <c r="B63" s="21" t="s">
        <v>705</v>
      </c>
      <c r="C63" s="21" t="s">
        <v>706</v>
      </c>
      <c r="D63" s="21" t="s">
        <v>136</v>
      </c>
      <c r="E63" s="24">
        <v>17103</v>
      </c>
      <c r="F63" s="22">
        <v>173.39021399999999</v>
      </c>
      <c r="G63" s="23">
        <v>0.65391770479925304</v>
      </c>
      <c r="H63" s="25"/>
    </row>
    <row r="64" spans="2:8" x14ac:dyDescent="0.2">
      <c r="B64" s="21" t="s">
        <v>707</v>
      </c>
      <c r="C64" s="21" t="s">
        <v>708</v>
      </c>
      <c r="D64" s="21" t="s">
        <v>709</v>
      </c>
      <c r="E64" s="24">
        <v>9288</v>
      </c>
      <c r="F64" s="22">
        <v>169.53386399999999</v>
      </c>
      <c r="G64" s="23">
        <v>0.63937400315238502</v>
      </c>
      <c r="H64" s="25"/>
    </row>
    <row r="65" spans="2:8" x14ac:dyDescent="0.2">
      <c r="B65" s="21" t="s">
        <v>710</v>
      </c>
      <c r="C65" s="21" t="s">
        <v>711</v>
      </c>
      <c r="D65" s="21" t="s">
        <v>59</v>
      </c>
      <c r="E65" s="24">
        <v>37020</v>
      </c>
      <c r="F65" s="22">
        <v>168.07079999999999</v>
      </c>
      <c r="G65" s="23">
        <v>0.63385625546188096</v>
      </c>
      <c r="H65" s="25"/>
    </row>
    <row r="66" spans="2:8" x14ac:dyDescent="0.2">
      <c r="B66" s="21" t="s">
        <v>712</v>
      </c>
      <c r="C66" s="21" t="s">
        <v>713</v>
      </c>
      <c r="D66" s="21" t="s">
        <v>44</v>
      </c>
      <c r="E66" s="24">
        <v>47311</v>
      </c>
      <c r="F66" s="22">
        <v>166.44009800000001</v>
      </c>
      <c r="G66" s="23">
        <v>0.62770628376248905</v>
      </c>
      <c r="H66" s="25"/>
    </row>
    <row r="67" spans="2:8" x14ac:dyDescent="0.2">
      <c r="B67" s="21" t="s">
        <v>714</v>
      </c>
      <c r="C67" s="21" t="s">
        <v>715</v>
      </c>
      <c r="D67" s="21" t="s">
        <v>115</v>
      </c>
      <c r="E67" s="24">
        <v>11449</v>
      </c>
      <c r="F67" s="22">
        <v>166.388317</v>
      </c>
      <c r="G67" s="23">
        <v>0.627510998735202</v>
      </c>
      <c r="H67" s="25"/>
    </row>
    <row r="68" spans="2:8" x14ac:dyDescent="0.2">
      <c r="B68" s="21" t="s">
        <v>321</v>
      </c>
      <c r="C68" s="21" t="s">
        <v>322</v>
      </c>
      <c r="D68" s="21" t="s">
        <v>41</v>
      </c>
      <c r="E68" s="24">
        <v>1621</v>
      </c>
      <c r="F68" s="22">
        <v>162.01894999999999</v>
      </c>
      <c r="G68" s="23">
        <v>0.61103252296571298</v>
      </c>
      <c r="H68" s="25"/>
    </row>
    <row r="69" spans="2:8" x14ac:dyDescent="0.2">
      <c r="B69" s="21" t="s">
        <v>716</v>
      </c>
      <c r="C69" s="21" t="s">
        <v>717</v>
      </c>
      <c r="D69" s="21" t="s">
        <v>296</v>
      </c>
      <c r="E69" s="24">
        <v>138</v>
      </c>
      <c r="F69" s="22">
        <v>161.14949999999999</v>
      </c>
      <c r="G69" s="23">
        <v>0.60775351006572498</v>
      </c>
      <c r="H69" s="25"/>
    </row>
    <row r="70" spans="2:8" x14ac:dyDescent="0.2">
      <c r="B70" s="21" t="s">
        <v>352</v>
      </c>
      <c r="C70" s="21" t="s">
        <v>353</v>
      </c>
      <c r="D70" s="21" t="s">
        <v>95</v>
      </c>
      <c r="E70" s="24">
        <v>8864</v>
      </c>
      <c r="F70" s="22">
        <v>161.05887999999999</v>
      </c>
      <c r="G70" s="23">
        <v>0.607411749011039</v>
      </c>
      <c r="H70" s="25"/>
    </row>
    <row r="71" spans="2:8" x14ac:dyDescent="0.2">
      <c r="B71" s="21" t="s">
        <v>718</v>
      </c>
      <c r="C71" s="21" t="s">
        <v>719</v>
      </c>
      <c r="D71" s="21" t="s">
        <v>230</v>
      </c>
      <c r="E71" s="24">
        <v>190271</v>
      </c>
      <c r="F71" s="22">
        <v>160.58872400000001</v>
      </c>
      <c r="G71" s="23">
        <v>0.60563861934399998</v>
      </c>
      <c r="H71" s="25"/>
    </row>
    <row r="72" spans="2:8" x14ac:dyDescent="0.2">
      <c r="B72" s="21" t="s">
        <v>139</v>
      </c>
      <c r="C72" s="21" t="s">
        <v>140</v>
      </c>
      <c r="D72" s="21" t="s">
        <v>136</v>
      </c>
      <c r="E72" s="24">
        <v>15480</v>
      </c>
      <c r="F72" s="22">
        <v>159.1344</v>
      </c>
      <c r="G72" s="23">
        <v>0.60015383337958295</v>
      </c>
      <c r="H72" s="25"/>
    </row>
    <row r="73" spans="2:8" x14ac:dyDescent="0.2">
      <c r="B73" s="21" t="s">
        <v>125</v>
      </c>
      <c r="C73" s="21" t="s">
        <v>126</v>
      </c>
      <c r="D73" s="21" t="s">
        <v>127</v>
      </c>
      <c r="E73" s="24">
        <v>98127</v>
      </c>
      <c r="F73" s="22">
        <v>157.98446999999999</v>
      </c>
      <c r="G73" s="23">
        <v>0.59581702815319404</v>
      </c>
      <c r="H73" s="25"/>
    </row>
    <row r="74" spans="2:8" x14ac:dyDescent="0.2">
      <c r="B74" s="21" t="s">
        <v>720</v>
      </c>
      <c r="C74" s="21" t="s">
        <v>721</v>
      </c>
      <c r="D74" s="21" t="s">
        <v>709</v>
      </c>
      <c r="E74" s="24">
        <v>234602</v>
      </c>
      <c r="F74" s="22">
        <v>157.98098680000001</v>
      </c>
      <c r="G74" s="23">
        <v>0.59580389173622605</v>
      </c>
      <c r="H74" s="25"/>
    </row>
    <row r="75" spans="2:8" x14ac:dyDescent="0.2">
      <c r="B75" s="21" t="s">
        <v>327</v>
      </c>
      <c r="C75" s="21" t="s">
        <v>328</v>
      </c>
      <c r="D75" s="21" t="s">
        <v>53</v>
      </c>
      <c r="E75" s="24">
        <v>4190</v>
      </c>
      <c r="F75" s="22">
        <v>157.96299999999999</v>
      </c>
      <c r="G75" s="23">
        <v>0.595736056956504</v>
      </c>
      <c r="H75" s="25"/>
    </row>
    <row r="76" spans="2:8" x14ac:dyDescent="0.2">
      <c r="B76" s="21" t="s">
        <v>722</v>
      </c>
      <c r="C76" s="21" t="s">
        <v>723</v>
      </c>
      <c r="D76" s="21" t="s">
        <v>296</v>
      </c>
      <c r="E76" s="24">
        <v>7244</v>
      </c>
      <c r="F76" s="22">
        <v>153.5728</v>
      </c>
      <c r="G76" s="23">
        <v>0.57917901234953595</v>
      </c>
      <c r="H76" s="25"/>
    </row>
    <row r="77" spans="2:8" x14ac:dyDescent="0.2">
      <c r="B77" s="21" t="s">
        <v>724</v>
      </c>
      <c r="C77" s="21" t="s">
        <v>725</v>
      </c>
      <c r="D77" s="21" t="s">
        <v>235</v>
      </c>
      <c r="E77" s="24">
        <v>12908</v>
      </c>
      <c r="F77" s="22">
        <v>151.397932</v>
      </c>
      <c r="G77" s="23">
        <v>0.570976792293441</v>
      </c>
      <c r="H77" s="25"/>
    </row>
    <row r="78" spans="2:8" x14ac:dyDescent="0.2">
      <c r="B78" s="21" t="s">
        <v>726</v>
      </c>
      <c r="C78" s="21" t="s">
        <v>727</v>
      </c>
      <c r="D78" s="21" t="s">
        <v>291</v>
      </c>
      <c r="E78" s="24">
        <v>6514</v>
      </c>
      <c r="F78" s="22">
        <v>150.08256</v>
      </c>
      <c r="G78" s="23">
        <v>0.56601604497469604</v>
      </c>
      <c r="H78" s="25"/>
    </row>
    <row r="79" spans="2:8" x14ac:dyDescent="0.2">
      <c r="B79" s="21" t="s">
        <v>728</v>
      </c>
      <c r="C79" s="21" t="s">
        <v>729</v>
      </c>
      <c r="D79" s="21" t="s">
        <v>730</v>
      </c>
      <c r="E79" s="24">
        <v>428</v>
      </c>
      <c r="F79" s="22">
        <v>147.66</v>
      </c>
      <c r="G79" s="23">
        <v>0.556879688092764</v>
      </c>
      <c r="H79" s="25"/>
    </row>
    <row r="80" spans="2:8" x14ac:dyDescent="0.2">
      <c r="B80" s="21" t="s">
        <v>731</v>
      </c>
      <c r="C80" s="21" t="s">
        <v>732</v>
      </c>
      <c r="D80" s="21" t="s">
        <v>74</v>
      </c>
      <c r="E80" s="24">
        <v>50864</v>
      </c>
      <c r="F80" s="22">
        <v>147.25128000000001</v>
      </c>
      <c r="G80" s="23">
        <v>0.55533825597765396</v>
      </c>
      <c r="H80" s="25"/>
    </row>
    <row r="81" spans="2:8" x14ac:dyDescent="0.2">
      <c r="B81" s="21" t="s">
        <v>153</v>
      </c>
      <c r="C81" s="21" t="s">
        <v>154</v>
      </c>
      <c r="D81" s="21" t="s">
        <v>155</v>
      </c>
      <c r="E81" s="24">
        <v>40058</v>
      </c>
      <c r="F81" s="22">
        <v>146.45204799999999</v>
      </c>
      <c r="G81" s="23">
        <v>0.55232406075299001</v>
      </c>
      <c r="H81" s="25"/>
    </row>
    <row r="82" spans="2:8" x14ac:dyDescent="0.2">
      <c r="B82" s="21" t="s">
        <v>118</v>
      </c>
      <c r="C82" s="21" t="s">
        <v>119</v>
      </c>
      <c r="D82" s="21" t="s">
        <v>115</v>
      </c>
      <c r="E82" s="24">
        <v>9180</v>
      </c>
      <c r="F82" s="22">
        <v>143.94239999999999</v>
      </c>
      <c r="G82" s="23">
        <v>0.54285926327593104</v>
      </c>
      <c r="H82" s="25"/>
    </row>
    <row r="83" spans="2:8" x14ac:dyDescent="0.2">
      <c r="B83" s="21" t="s">
        <v>733</v>
      </c>
      <c r="C83" s="21" t="s">
        <v>734</v>
      </c>
      <c r="D83" s="21" t="s">
        <v>127</v>
      </c>
      <c r="E83" s="24">
        <v>21269</v>
      </c>
      <c r="F83" s="22">
        <v>143.35306</v>
      </c>
      <c r="G83" s="23">
        <v>0.54063664729746297</v>
      </c>
      <c r="H83" s="25"/>
    </row>
    <row r="84" spans="2:8" x14ac:dyDescent="0.2">
      <c r="B84" s="21" t="s">
        <v>735</v>
      </c>
      <c r="C84" s="21" t="s">
        <v>736</v>
      </c>
      <c r="D84" s="21" t="s">
        <v>136</v>
      </c>
      <c r="E84" s="24">
        <v>8806</v>
      </c>
      <c r="F84" s="22">
        <v>143.35287400000001</v>
      </c>
      <c r="G84" s="23">
        <v>0.54063594582365804</v>
      </c>
      <c r="H84" s="25"/>
    </row>
    <row r="85" spans="2:8" x14ac:dyDescent="0.2">
      <c r="B85" s="21" t="s">
        <v>737</v>
      </c>
      <c r="C85" s="21" t="s">
        <v>738</v>
      </c>
      <c r="D85" s="21" t="s">
        <v>155</v>
      </c>
      <c r="E85" s="24">
        <v>8943</v>
      </c>
      <c r="F85" s="22">
        <v>142.77499499999999</v>
      </c>
      <c r="G85" s="23">
        <v>0.53845655345419197</v>
      </c>
      <c r="H85" s="25"/>
    </row>
    <row r="86" spans="2:8" x14ac:dyDescent="0.2">
      <c r="B86" s="21" t="s">
        <v>739</v>
      </c>
      <c r="C86" s="21" t="s">
        <v>740</v>
      </c>
      <c r="D86" s="21" t="s">
        <v>95</v>
      </c>
      <c r="E86" s="24">
        <v>57975</v>
      </c>
      <c r="F86" s="22">
        <v>141.6909</v>
      </c>
      <c r="G86" s="23">
        <v>0.53436803601234595</v>
      </c>
      <c r="H86" s="25"/>
    </row>
    <row r="87" spans="2:8" x14ac:dyDescent="0.2">
      <c r="B87" s="21" t="s">
        <v>741</v>
      </c>
      <c r="C87" s="21" t="s">
        <v>742</v>
      </c>
      <c r="D87" s="21" t="s">
        <v>230</v>
      </c>
      <c r="E87" s="24">
        <v>62233</v>
      </c>
      <c r="F87" s="22">
        <v>138.7858133</v>
      </c>
      <c r="G87" s="23">
        <v>0.52341189504405095</v>
      </c>
      <c r="H87" s="25"/>
    </row>
    <row r="88" spans="2:8" x14ac:dyDescent="0.2">
      <c r="B88" s="21" t="s">
        <v>743</v>
      </c>
      <c r="C88" s="21" t="s">
        <v>744</v>
      </c>
      <c r="D88" s="21" t="s">
        <v>53</v>
      </c>
      <c r="E88" s="24">
        <v>4370</v>
      </c>
      <c r="F88" s="22">
        <v>137.655</v>
      </c>
      <c r="G88" s="23">
        <v>0.51914718586218001</v>
      </c>
      <c r="H88" s="25"/>
    </row>
    <row r="89" spans="2:8" x14ac:dyDescent="0.2">
      <c r="B89" s="21" t="s">
        <v>745</v>
      </c>
      <c r="C89" s="21" t="s">
        <v>746</v>
      </c>
      <c r="D89" s="21" t="s">
        <v>692</v>
      </c>
      <c r="E89" s="24">
        <v>8116</v>
      </c>
      <c r="F89" s="22">
        <v>137.64735999999999</v>
      </c>
      <c r="G89" s="23">
        <v>0.51911837263708804</v>
      </c>
      <c r="H89" s="25"/>
    </row>
    <row r="90" spans="2:8" x14ac:dyDescent="0.2">
      <c r="B90" s="21" t="s">
        <v>747</v>
      </c>
      <c r="C90" s="21" t="s">
        <v>748</v>
      </c>
      <c r="D90" s="21" t="s">
        <v>29</v>
      </c>
      <c r="E90" s="24">
        <v>2841</v>
      </c>
      <c r="F90" s="22">
        <v>135.95605499999999</v>
      </c>
      <c r="G90" s="23">
        <v>0.51273984493243097</v>
      </c>
      <c r="H90" s="25"/>
    </row>
    <row r="91" spans="2:8" x14ac:dyDescent="0.2">
      <c r="B91" s="21" t="s">
        <v>749</v>
      </c>
      <c r="C91" s="21" t="s">
        <v>750</v>
      </c>
      <c r="D91" s="21" t="s">
        <v>296</v>
      </c>
      <c r="E91" s="24">
        <v>12350</v>
      </c>
      <c r="F91" s="22">
        <v>133.68875</v>
      </c>
      <c r="G91" s="23">
        <v>0.504189011252279</v>
      </c>
      <c r="H91" s="25"/>
    </row>
    <row r="92" spans="2:8" x14ac:dyDescent="0.2">
      <c r="B92" s="21" t="s">
        <v>751</v>
      </c>
      <c r="C92" s="21" t="s">
        <v>752</v>
      </c>
      <c r="D92" s="21" t="s">
        <v>38</v>
      </c>
      <c r="E92" s="24">
        <v>7975</v>
      </c>
      <c r="F92" s="22">
        <v>133.61314999999999</v>
      </c>
      <c r="G92" s="23">
        <v>0.50390389609299602</v>
      </c>
      <c r="H92" s="25"/>
    </row>
    <row r="93" spans="2:8" x14ac:dyDescent="0.2">
      <c r="B93" s="21" t="s">
        <v>113</v>
      </c>
      <c r="C93" s="21" t="s">
        <v>114</v>
      </c>
      <c r="D93" s="21" t="s">
        <v>115</v>
      </c>
      <c r="E93" s="24">
        <v>7989</v>
      </c>
      <c r="F93" s="22">
        <v>131.53888499999999</v>
      </c>
      <c r="G93" s="23">
        <v>0.49608108662379802</v>
      </c>
      <c r="H93" s="25"/>
    </row>
    <row r="94" spans="2:8" x14ac:dyDescent="0.2">
      <c r="B94" s="21" t="s">
        <v>753</v>
      </c>
      <c r="C94" s="21" t="s">
        <v>754</v>
      </c>
      <c r="D94" s="21" t="s">
        <v>136</v>
      </c>
      <c r="E94" s="24">
        <v>26086</v>
      </c>
      <c r="F94" s="22">
        <v>129.90827999999999</v>
      </c>
      <c r="G94" s="23">
        <v>0.48993148074676601</v>
      </c>
      <c r="H94" s="25"/>
    </row>
    <row r="95" spans="2:8" x14ac:dyDescent="0.2">
      <c r="B95" s="21" t="s">
        <v>755</v>
      </c>
      <c r="C95" s="21" t="s">
        <v>756</v>
      </c>
      <c r="D95" s="21" t="s">
        <v>77</v>
      </c>
      <c r="E95" s="24">
        <v>40498</v>
      </c>
      <c r="F95" s="22">
        <v>128.01417799999999</v>
      </c>
      <c r="G95" s="23">
        <v>0.48278813162733097</v>
      </c>
      <c r="H95" s="25"/>
    </row>
    <row r="96" spans="2:8" x14ac:dyDescent="0.2">
      <c r="B96" s="21" t="s">
        <v>757</v>
      </c>
      <c r="C96" s="21" t="s">
        <v>758</v>
      </c>
      <c r="D96" s="21" t="s">
        <v>30</v>
      </c>
      <c r="E96" s="24">
        <v>76056</v>
      </c>
      <c r="F96" s="22">
        <v>127.1428152</v>
      </c>
      <c r="G96" s="23">
        <v>0.479501904861249</v>
      </c>
      <c r="H96" s="25"/>
    </row>
    <row r="97" spans="2:8" x14ac:dyDescent="0.2">
      <c r="B97" s="21" t="s">
        <v>759</v>
      </c>
      <c r="C97" s="21" t="s">
        <v>760</v>
      </c>
      <c r="D97" s="21" t="s">
        <v>267</v>
      </c>
      <c r="E97" s="24">
        <v>18146</v>
      </c>
      <c r="F97" s="22">
        <v>123.601479</v>
      </c>
      <c r="G97" s="23">
        <v>0.46614623508955999</v>
      </c>
      <c r="H97" s="25"/>
    </row>
    <row r="98" spans="2:8" x14ac:dyDescent="0.2">
      <c r="B98" s="21" t="s">
        <v>761</v>
      </c>
      <c r="C98" s="21" t="s">
        <v>762</v>
      </c>
      <c r="D98" s="21" t="s">
        <v>351</v>
      </c>
      <c r="E98" s="24">
        <v>2865</v>
      </c>
      <c r="F98" s="22">
        <v>121.71093</v>
      </c>
      <c r="G98" s="23">
        <v>0.45901628562833702</v>
      </c>
      <c r="H98" s="25"/>
    </row>
    <row r="99" spans="2:8" x14ac:dyDescent="0.2">
      <c r="B99" s="21" t="s">
        <v>345</v>
      </c>
      <c r="C99" s="21" t="s">
        <v>346</v>
      </c>
      <c r="D99" s="21" t="s">
        <v>95</v>
      </c>
      <c r="E99" s="24">
        <v>44920</v>
      </c>
      <c r="F99" s="22">
        <v>117.55564</v>
      </c>
      <c r="G99" s="23">
        <v>0.44334517226564601</v>
      </c>
      <c r="H99" s="25"/>
    </row>
    <row r="100" spans="2:8" x14ac:dyDescent="0.2">
      <c r="B100" s="21" t="s">
        <v>763</v>
      </c>
      <c r="C100" s="21" t="s">
        <v>764</v>
      </c>
      <c r="D100" s="21" t="s">
        <v>692</v>
      </c>
      <c r="E100" s="24">
        <v>5495</v>
      </c>
      <c r="F100" s="22">
        <v>115.395</v>
      </c>
      <c r="G100" s="23">
        <v>0.43519661118423802</v>
      </c>
      <c r="H100" s="25"/>
    </row>
    <row r="101" spans="2:8" x14ac:dyDescent="0.2">
      <c r="B101" s="21" t="s">
        <v>765</v>
      </c>
      <c r="C101" s="21" t="s">
        <v>766</v>
      </c>
      <c r="D101" s="21" t="s">
        <v>136</v>
      </c>
      <c r="E101" s="24">
        <v>6930</v>
      </c>
      <c r="F101" s="22">
        <v>115.13502</v>
      </c>
      <c r="G101" s="23">
        <v>0.434216131830924</v>
      </c>
      <c r="H101" s="25"/>
    </row>
    <row r="102" spans="2:8" x14ac:dyDescent="0.2">
      <c r="B102" s="21" t="s">
        <v>309</v>
      </c>
      <c r="C102" s="21" t="s">
        <v>310</v>
      </c>
      <c r="D102" s="21" t="s">
        <v>296</v>
      </c>
      <c r="E102" s="24">
        <v>5454</v>
      </c>
      <c r="F102" s="22">
        <v>113.039604</v>
      </c>
      <c r="G102" s="23">
        <v>0.42631355423032402</v>
      </c>
      <c r="H102" s="25"/>
    </row>
    <row r="103" spans="2:8" x14ac:dyDescent="0.2">
      <c r="B103" s="21" t="s">
        <v>767</v>
      </c>
      <c r="C103" s="21" t="s">
        <v>768</v>
      </c>
      <c r="D103" s="21" t="s">
        <v>30</v>
      </c>
      <c r="E103" s="24">
        <v>26656</v>
      </c>
      <c r="F103" s="22">
        <v>112.461664</v>
      </c>
      <c r="G103" s="23">
        <v>0.42413393180762099</v>
      </c>
      <c r="H103" s="25"/>
    </row>
    <row r="104" spans="2:8" x14ac:dyDescent="0.2">
      <c r="B104" s="21" t="s">
        <v>769</v>
      </c>
      <c r="C104" s="21" t="s">
        <v>770</v>
      </c>
      <c r="D104" s="21" t="s">
        <v>71</v>
      </c>
      <c r="E104" s="24">
        <v>138207</v>
      </c>
      <c r="F104" s="22">
        <v>112.44521520000001</v>
      </c>
      <c r="G104" s="23">
        <v>0.42407189738656198</v>
      </c>
      <c r="H104" s="25"/>
    </row>
    <row r="105" spans="2:8" x14ac:dyDescent="0.2">
      <c r="B105" s="21" t="s">
        <v>771</v>
      </c>
      <c r="C105" s="21" t="s">
        <v>772</v>
      </c>
      <c r="D105" s="21" t="s">
        <v>53</v>
      </c>
      <c r="E105" s="24">
        <v>8302</v>
      </c>
      <c r="F105" s="22">
        <v>111.404538</v>
      </c>
      <c r="G105" s="23">
        <v>0.42014712429607598</v>
      </c>
      <c r="H105" s="25"/>
    </row>
    <row r="106" spans="2:8" x14ac:dyDescent="0.2">
      <c r="B106" s="21" t="s">
        <v>317</v>
      </c>
      <c r="C106" s="21" t="s">
        <v>318</v>
      </c>
      <c r="D106" s="21" t="s">
        <v>50</v>
      </c>
      <c r="E106" s="24">
        <v>12250</v>
      </c>
      <c r="F106" s="22">
        <v>110.8625</v>
      </c>
      <c r="G106" s="23">
        <v>0.41810290140311601</v>
      </c>
      <c r="H106" s="25"/>
    </row>
    <row r="107" spans="2:8" x14ac:dyDescent="0.2">
      <c r="B107" s="21" t="s">
        <v>773</v>
      </c>
      <c r="C107" s="21" t="s">
        <v>774</v>
      </c>
      <c r="D107" s="21" t="s">
        <v>124</v>
      </c>
      <c r="E107" s="24">
        <v>26935</v>
      </c>
      <c r="F107" s="22">
        <v>110.4335</v>
      </c>
      <c r="G107" s="23">
        <v>0.41648498601511802</v>
      </c>
      <c r="H107" s="25"/>
    </row>
    <row r="108" spans="2:8" x14ac:dyDescent="0.2">
      <c r="B108" s="21" t="s">
        <v>311</v>
      </c>
      <c r="C108" s="21" t="s">
        <v>312</v>
      </c>
      <c r="D108" s="21" t="s">
        <v>71</v>
      </c>
      <c r="E108" s="24">
        <v>82169</v>
      </c>
      <c r="F108" s="22">
        <v>109.1697334</v>
      </c>
      <c r="G108" s="23">
        <v>0.411718861472046</v>
      </c>
      <c r="H108" s="25"/>
    </row>
    <row r="109" spans="2:8" x14ac:dyDescent="0.2">
      <c r="B109" s="21" t="s">
        <v>775</v>
      </c>
      <c r="C109" s="21" t="s">
        <v>776</v>
      </c>
      <c r="D109" s="21" t="s">
        <v>44</v>
      </c>
      <c r="E109" s="24">
        <v>3095</v>
      </c>
      <c r="F109" s="22">
        <v>108.59735999999999</v>
      </c>
      <c r="G109" s="23">
        <v>0.40956023272719499</v>
      </c>
      <c r="H109" s="25"/>
    </row>
    <row r="110" spans="2:8" x14ac:dyDescent="0.2">
      <c r="B110" s="21" t="s">
        <v>777</v>
      </c>
      <c r="C110" s="21" t="s">
        <v>778</v>
      </c>
      <c r="D110" s="21" t="s">
        <v>50</v>
      </c>
      <c r="E110" s="24">
        <v>3970</v>
      </c>
      <c r="F110" s="22">
        <v>107.46393</v>
      </c>
      <c r="G110" s="23">
        <v>0.40528565501573</v>
      </c>
      <c r="H110" s="25"/>
    </row>
    <row r="111" spans="2:8" x14ac:dyDescent="0.2">
      <c r="B111" s="21" t="s">
        <v>101</v>
      </c>
      <c r="C111" s="21" t="s">
        <v>102</v>
      </c>
      <c r="D111" s="21" t="s">
        <v>95</v>
      </c>
      <c r="E111" s="24">
        <v>20170</v>
      </c>
      <c r="F111" s="22">
        <v>105.8925</v>
      </c>
      <c r="G111" s="23">
        <v>0.399359219635399</v>
      </c>
      <c r="H111" s="25"/>
    </row>
    <row r="112" spans="2:8" x14ac:dyDescent="0.2">
      <c r="B112" s="21" t="s">
        <v>779</v>
      </c>
      <c r="C112" s="21" t="s">
        <v>780</v>
      </c>
      <c r="D112" s="21" t="s">
        <v>64</v>
      </c>
      <c r="E112" s="24">
        <v>26226</v>
      </c>
      <c r="F112" s="22">
        <v>105.126921</v>
      </c>
      <c r="G112" s="23">
        <v>0.39647194214162701</v>
      </c>
      <c r="H112" s="25"/>
    </row>
    <row r="113" spans="2:8" x14ac:dyDescent="0.2">
      <c r="B113" s="21" t="s">
        <v>781</v>
      </c>
      <c r="C113" s="21" t="s">
        <v>782</v>
      </c>
      <c r="D113" s="21" t="s">
        <v>296</v>
      </c>
      <c r="E113" s="24">
        <v>30885</v>
      </c>
      <c r="F113" s="22">
        <v>103.619175</v>
      </c>
      <c r="G113" s="23">
        <v>0.39078568234071198</v>
      </c>
      <c r="H113" s="25"/>
    </row>
    <row r="114" spans="2:8" x14ac:dyDescent="0.2">
      <c r="B114" s="21" t="s">
        <v>783</v>
      </c>
      <c r="C114" s="21" t="s">
        <v>784</v>
      </c>
      <c r="D114" s="21" t="s">
        <v>50</v>
      </c>
      <c r="E114" s="24">
        <v>10775</v>
      </c>
      <c r="F114" s="22">
        <v>101.4951125</v>
      </c>
      <c r="G114" s="23">
        <v>0.382775068345795</v>
      </c>
      <c r="H114" s="25"/>
    </row>
    <row r="115" spans="2:8" x14ac:dyDescent="0.2">
      <c r="B115" s="21" t="s">
        <v>785</v>
      </c>
      <c r="C115" s="21" t="s">
        <v>786</v>
      </c>
      <c r="D115" s="21" t="s">
        <v>95</v>
      </c>
      <c r="E115" s="24">
        <v>20408</v>
      </c>
      <c r="F115" s="22">
        <v>100.754296</v>
      </c>
      <c r="G115" s="23">
        <v>0.37998117926646402</v>
      </c>
      <c r="H115" s="25"/>
    </row>
    <row r="116" spans="2:8" x14ac:dyDescent="0.2">
      <c r="B116" s="21" t="s">
        <v>787</v>
      </c>
      <c r="C116" s="21" t="s">
        <v>788</v>
      </c>
      <c r="D116" s="21" t="s">
        <v>74</v>
      </c>
      <c r="E116" s="24">
        <v>18829</v>
      </c>
      <c r="F116" s="22">
        <v>100.6315905</v>
      </c>
      <c r="G116" s="23">
        <v>0.37951841209480403</v>
      </c>
      <c r="H116" s="25"/>
    </row>
    <row r="117" spans="2:8" x14ac:dyDescent="0.2">
      <c r="B117" s="21" t="s">
        <v>789</v>
      </c>
      <c r="C117" s="21" t="s">
        <v>790</v>
      </c>
      <c r="D117" s="21" t="s">
        <v>296</v>
      </c>
      <c r="E117" s="24">
        <v>2733</v>
      </c>
      <c r="F117" s="22">
        <v>97.677419999999998</v>
      </c>
      <c r="G117" s="23">
        <v>0.36837715822366202</v>
      </c>
      <c r="H117" s="25"/>
    </row>
    <row r="118" spans="2:8" x14ac:dyDescent="0.2">
      <c r="B118" s="21" t="s">
        <v>791</v>
      </c>
      <c r="C118" s="21" t="s">
        <v>792</v>
      </c>
      <c r="D118" s="21" t="s">
        <v>253</v>
      </c>
      <c r="E118" s="24">
        <v>23432</v>
      </c>
      <c r="F118" s="22">
        <v>96.973331999999999</v>
      </c>
      <c r="G118" s="23">
        <v>0.36572178570686797</v>
      </c>
      <c r="H118" s="25"/>
    </row>
    <row r="119" spans="2:8" x14ac:dyDescent="0.2">
      <c r="B119" s="21" t="s">
        <v>793</v>
      </c>
      <c r="C119" s="21" t="s">
        <v>794</v>
      </c>
      <c r="D119" s="21" t="s">
        <v>53</v>
      </c>
      <c r="E119" s="24">
        <v>2636</v>
      </c>
      <c r="F119" s="22">
        <v>94.787924000000004</v>
      </c>
      <c r="G119" s="23">
        <v>0.35747981546851298</v>
      </c>
      <c r="H119" s="25"/>
    </row>
    <row r="120" spans="2:8" x14ac:dyDescent="0.2">
      <c r="B120" s="21" t="s">
        <v>795</v>
      </c>
      <c r="C120" s="21" t="s">
        <v>796</v>
      </c>
      <c r="D120" s="21" t="s">
        <v>44</v>
      </c>
      <c r="E120" s="24">
        <v>354</v>
      </c>
      <c r="F120" s="22">
        <v>90.747900000000001</v>
      </c>
      <c r="G120" s="23">
        <v>0.34224341221097998</v>
      </c>
      <c r="H120" s="25"/>
    </row>
    <row r="121" spans="2:8" x14ac:dyDescent="0.2">
      <c r="B121" s="21" t="s">
        <v>797</v>
      </c>
      <c r="C121" s="21" t="s">
        <v>798</v>
      </c>
      <c r="D121" s="21" t="s">
        <v>136</v>
      </c>
      <c r="E121" s="24">
        <v>19367</v>
      </c>
      <c r="F121" s="22">
        <v>90.075917000000004</v>
      </c>
      <c r="G121" s="23">
        <v>0.33970911935276799</v>
      </c>
      <c r="H121" s="25"/>
    </row>
    <row r="122" spans="2:8" x14ac:dyDescent="0.2">
      <c r="B122" s="21" t="s">
        <v>799</v>
      </c>
      <c r="C122" s="21" t="s">
        <v>800</v>
      </c>
      <c r="D122" s="21" t="s">
        <v>30</v>
      </c>
      <c r="E122" s="24">
        <v>20476</v>
      </c>
      <c r="F122" s="22">
        <v>89.316311999999996</v>
      </c>
      <c r="G122" s="23">
        <v>0.336844371990763</v>
      </c>
      <c r="H122" s="25"/>
    </row>
    <row r="123" spans="2:8" x14ac:dyDescent="0.2">
      <c r="B123" s="21" t="s">
        <v>801</v>
      </c>
      <c r="C123" s="21" t="s">
        <v>802</v>
      </c>
      <c r="D123" s="21" t="s">
        <v>95</v>
      </c>
      <c r="E123" s="24">
        <v>17968</v>
      </c>
      <c r="F123" s="22">
        <v>88.429512000000003</v>
      </c>
      <c r="G123" s="23">
        <v>0.33349992591599198</v>
      </c>
      <c r="H123" s="25"/>
    </row>
    <row r="124" spans="2:8" x14ac:dyDescent="0.2">
      <c r="B124" s="21" t="s">
        <v>803</v>
      </c>
      <c r="C124" s="21" t="s">
        <v>804</v>
      </c>
      <c r="D124" s="21" t="s">
        <v>291</v>
      </c>
      <c r="E124" s="24">
        <v>9880</v>
      </c>
      <c r="F124" s="22">
        <v>86.5488</v>
      </c>
      <c r="G124" s="23">
        <v>0.32640707536775698</v>
      </c>
      <c r="H124" s="25"/>
    </row>
    <row r="125" spans="2:8" x14ac:dyDescent="0.2">
      <c r="B125" s="21" t="s">
        <v>805</v>
      </c>
      <c r="C125" s="21" t="s">
        <v>806</v>
      </c>
      <c r="D125" s="21" t="s">
        <v>807</v>
      </c>
      <c r="E125" s="24">
        <v>23514</v>
      </c>
      <c r="F125" s="22">
        <v>85.790829000000002</v>
      </c>
      <c r="G125" s="23">
        <v>0.323548490415412</v>
      </c>
      <c r="H125" s="25"/>
    </row>
    <row r="126" spans="2:8" x14ac:dyDescent="0.2">
      <c r="B126" s="21" t="s">
        <v>808</v>
      </c>
      <c r="C126" s="21" t="s">
        <v>809</v>
      </c>
      <c r="D126" s="21" t="s">
        <v>730</v>
      </c>
      <c r="E126" s="24">
        <v>7549</v>
      </c>
      <c r="F126" s="22">
        <v>84.141154</v>
      </c>
      <c r="G126" s="23">
        <v>0.31732696461658699</v>
      </c>
      <c r="H126" s="25"/>
    </row>
    <row r="127" spans="2:8" x14ac:dyDescent="0.2">
      <c r="B127" s="21" t="s">
        <v>810</v>
      </c>
      <c r="C127" s="21" t="s">
        <v>811</v>
      </c>
      <c r="D127" s="21" t="s">
        <v>124</v>
      </c>
      <c r="E127" s="24">
        <v>26959</v>
      </c>
      <c r="F127" s="22">
        <v>83.802051500000005</v>
      </c>
      <c r="G127" s="23">
        <v>0.31604808547239499</v>
      </c>
      <c r="H127" s="25"/>
    </row>
    <row r="128" spans="2:8" x14ac:dyDescent="0.2">
      <c r="B128" s="21" t="s">
        <v>812</v>
      </c>
      <c r="C128" s="21" t="s">
        <v>813</v>
      </c>
      <c r="D128" s="21" t="s">
        <v>38</v>
      </c>
      <c r="E128" s="24">
        <v>5105</v>
      </c>
      <c r="F128" s="22">
        <v>83.528009999999995</v>
      </c>
      <c r="G128" s="23">
        <v>0.31501457507658998</v>
      </c>
      <c r="H128" s="25"/>
    </row>
    <row r="129" spans="2:8" x14ac:dyDescent="0.2">
      <c r="B129" s="21" t="s">
        <v>814</v>
      </c>
      <c r="C129" s="21" t="s">
        <v>815</v>
      </c>
      <c r="D129" s="21" t="s">
        <v>291</v>
      </c>
      <c r="E129" s="24">
        <v>2631</v>
      </c>
      <c r="F129" s="22">
        <v>81.881981999999994</v>
      </c>
      <c r="G129" s="23">
        <v>0.30880680344424599</v>
      </c>
      <c r="H129" s="25"/>
    </row>
    <row r="130" spans="2:8" x14ac:dyDescent="0.2">
      <c r="B130" s="21" t="s">
        <v>816</v>
      </c>
      <c r="C130" s="21" t="s">
        <v>817</v>
      </c>
      <c r="D130" s="21" t="s">
        <v>351</v>
      </c>
      <c r="E130" s="24">
        <v>1429</v>
      </c>
      <c r="F130" s="22">
        <v>80.759934999999999</v>
      </c>
      <c r="G130" s="23">
        <v>0.304575155175348</v>
      </c>
      <c r="H130" s="25"/>
    </row>
    <row r="131" spans="2:8" x14ac:dyDescent="0.2">
      <c r="B131" s="21" t="s">
        <v>818</v>
      </c>
      <c r="C131" s="21" t="s">
        <v>819</v>
      </c>
      <c r="D131" s="21" t="s">
        <v>267</v>
      </c>
      <c r="E131" s="24">
        <v>4690</v>
      </c>
      <c r="F131" s="22">
        <v>80.677379999999999</v>
      </c>
      <c r="G131" s="23">
        <v>0.30426381017568299</v>
      </c>
      <c r="H131" s="25"/>
    </row>
    <row r="132" spans="2:8" x14ac:dyDescent="0.2">
      <c r="B132" s="21" t="s">
        <v>820</v>
      </c>
      <c r="C132" s="21" t="s">
        <v>821</v>
      </c>
      <c r="D132" s="21" t="s">
        <v>822</v>
      </c>
      <c r="E132" s="24">
        <v>1875</v>
      </c>
      <c r="F132" s="22">
        <v>80.253749999999997</v>
      </c>
      <c r="G132" s="23">
        <v>0.30266614701527</v>
      </c>
      <c r="H132" s="25"/>
    </row>
    <row r="133" spans="2:8" x14ac:dyDescent="0.2">
      <c r="B133" s="21" t="s">
        <v>823</v>
      </c>
      <c r="C133" s="21" t="s">
        <v>824</v>
      </c>
      <c r="D133" s="21" t="s">
        <v>267</v>
      </c>
      <c r="E133" s="24">
        <v>6017</v>
      </c>
      <c r="F133" s="22">
        <v>76.433950999999993</v>
      </c>
      <c r="G133" s="23">
        <v>0.28826029251373197</v>
      </c>
      <c r="H133" s="25"/>
    </row>
    <row r="134" spans="2:8" x14ac:dyDescent="0.2">
      <c r="B134" s="21" t="s">
        <v>825</v>
      </c>
      <c r="C134" s="21" t="s">
        <v>826</v>
      </c>
      <c r="D134" s="21" t="s">
        <v>95</v>
      </c>
      <c r="E134" s="24">
        <v>1655</v>
      </c>
      <c r="F134" s="22">
        <v>74.74973</v>
      </c>
      <c r="G134" s="23">
        <v>0.28190848115548101</v>
      </c>
      <c r="H134" s="25"/>
    </row>
    <row r="135" spans="2:8" x14ac:dyDescent="0.2">
      <c r="B135" s="21" t="s">
        <v>827</v>
      </c>
      <c r="C135" s="21" t="s">
        <v>828</v>
      </c>
      <c r="D135" s="21" t="s">
        <v>641</v>
      </c>
      <c r="E135" s="24">
        <v>6565</v>
      </c>
      <c r="F135" s="22">
        <v>73.147229999999993</v>
      </c>
      <c r="G135" s="23">
        <v>0.27586486947886801</v>
      </c>
      <c r="H135" s="25"/>
    </row>
    <row r="136" spans="2:8" x14ac:dyDescent="0.2">
      <c r="B136" s="21" t="s">
        <v>829</v>
      </c>
      <c r="C136" s="21" t="s">
        <v>830</v>
      </c>
      <c r="D136" s="21" t="s">
        <v>95</v>
      </c>
      <c r="E136" s="24">
        <v>14412</v>
      </c>
      <c r="F136" s="22">
        <v>71.851026000000005</v>
      </c>
      <c r="G136" s="23">
        <v>0.27097641167564102</v>
      </c>
      <c r="H136" s="25"/>
    </row>
    <row r="137" spans="2:8" x14ac:dyDescent="0.2">
      <c r="B137" s="21" t="s">
        <v>831</v>
      </c>
      <c r="C137" s="21" t="s">
        <v>832</v>
      </c>
      <c r="D137" s="21" t="s">
        <v>29</v>
      </c>
      <c r="E137" s="24">
        <v>5400</v>
      </c>
      <c r="F137" s="22">
        <v>71.614800000000002</v>
      </c>
      <c r="G137" s="23">
        <v>0.27008551731562902</v>
      </c>
      <c r="H137" s="25"/>
    </row>
    <row r="138" spans="2:8" x14ac:dyDescent="0.2">
      <c r="B138" s="21" t="s">
        <v>833</v>
      </c>
      <c r="C138" s="21" t="s">
        <v>834</v>
      </c>
      <c r="D138" s="21" t="s">
        <v>44</v>
      </c>
      <c r="E138" s="24">
        <v>2810</v>
      </c>
      <c r="F138" s="22">
        <v>70.089830000000006</v>
      </c>
      <c r="G138" s="23">
        <v>0.26433429953186299</v>
      </c>
      <c r="H138" s="25"/>
    </row>
    <row r="139" spans="2:8" x14ac:dyDescent="0.2">
      <c r="B139" s="21" t="s">
        <v>835</v>
      </c>
      <c r="C139" s="21" t="s">
        <v>836</v>
      </c>
      <c r="D139" s="21" t="s">
        <v>214</v>
      </c>
      <c r="E139" s="24">
        <v>38530</v>
      </c>
      <c r="F139" s="22">
        <v>69.226850999999996</v>
      </c>
      <c r="G139" s="23">
        <v>0.261079691131818</v>
      </c>
      <c r="H139" s="25"/>
    </row>
    <row r="140" spans="2:8" x14ac:dyDescent="0.2">
      <c r="B140" s="21" t="s">
        <v>837</v>
      </c>
      <c r="C140" s="21" t="s">
        <v>838</v>
      </c>
      <c r="D140" s="21" t="s">
        <v>242</v>
      </c>
      <c r="E140" s="24">
        <v>6256</v>
      </c>
      <c r="F140" s="22">
        <v>60.933439999999997</v>
      </c>
      <c r="G140" s="23">
        <v>0.229802214964237</v>
      </c>
      <c r="H140" s="25"/>
    </row>
    <row r="141" spans="2:8" x14ac:dyDescent="0.2">
      <c r="B141" s="21" t="s">
        <v>839</v>
      </c>
      <c r="C141" s="21" t="s">
        <v>840</v>
      </c>
      <c r="D141" s="21" t="s">
        <v>44</v>
      </c>
      <c r="E141" s="24">
        <v>7325</v>
      </c>
      <c r="F141" s="22">
        <v>60.709600000000002</v>
      </c>
      <c r="G141" s="23">
        <v>0.228958032725427</v>
      </c>
      <c r="H141" s="25"/>
    </row>
    <row r="142" spans="2:8" x14ac:dyDescent="0.2">
      <c r="B142" s="21" t="s">
        <v>841</v>
      </c>
      <c r="C142" s="21" t="s">
        <v>842</v>
      </c>
      <c r="D142" s="21" t="s">
        <v>95</v>
      </c>
      <c r="E142" s="24">
        <v>75167</v>
      </c>
      <c r="F142" s="22">
        <v>58.194291399999997</v>
      </c>
      <c r="G142" s="23">
        <v>0.21947188706224699</v>
      </c>
      <c r="H142" s="25"/>
    </row>
    <row r="143" spans="2:8" x14ac:dyDescent="0.2">
      <c r="B143" s="21" t="s">
        <v>343</v>
      </c>
      <c r="C143" s="21" t="s">
        <v>344</v>
      </c>
      <c r="D143" s="21" t="s">
        <v>92</v>
      </c>
      <c r="E143" s="24">
        <v>2257</v>
      </c>
      <c r="F143" s="22">
        <v>58.149348000000003</v>
      </c>
      <c r="G143" s="23">
        <v>0.219302389117145</v>
      </c>
      <c r="H143" s="25"/>
    </row>
    <row r="144" spans="2:8" x14ac:dyDescent="0.2">
      <c r="B144" s="21" t="s">
        <v>843</v>
      </c>
      <c r="C144" s="21" t="s">
        <v>844</v>
      </c>
      <c r="D144" s="21" t="s">
        <v>286</v>
      </c>
      <c r="E144" s="24">
        <v>4903</v>
      </c>
      <c r="F144" s="22">
        <v>57.870108999999999</v>
      </c>
      <c r="G144" s="23">
        <v>0.21824927705413999</v>
      </c>
      <c r="H144" s="25"/>
    </row>
    <row r="145" spans="2:9" x14ac:dyDescent="0.2">
      <c r="B145" s="21" t="s">
        <v>845</v>
      </c>
      <c r="C145" s="21" t="s">
        <v>846</v>
      </c>
      <c r="D145" s="21" t="s">
        <v>235</v>
      </c>
      <c r="E145" s="24">
        <v>24714</v>
      </c>
      <c r="F145" s="22">
        <v>56.335563</v>
      </c>
      <c r="G145" s="23">
        <v>0.21246194468353199</v>
      </c>
      <c r="H145" s="25"/>
    </row>
    <row r="146" spans="2:9" x14ac:dyDescent="0.2">
      <c r="B146" s="21" t="s">
        <v>847</v>
      </c>
      <c r="C146" s="21" t="s">
        <v>848</v>
      </c>
      <c r="D146" s="21" t="s">
        <v>296</v>
      </c>
      <c r="E146" s="24">
        <v>2394</v>
      </c>
      <c r="F146" s="22">
        <v>54.425196</v>
      </c>
      <c r="G146" s="23">
        <v>0.20525725431983999</v>
      </c>
      <c r="H146" s="25"/>
    </row>
    <row r="147" spans="2:9" x14ac:dyDescent="0.2">
      <c r="B147" s="21" t="s">
        <v>849</v>
      </c>
      <c r="C147" s="21" t="s">
        <v>850</v>
      </c>
      <c r="D147" s="21" t="s">
        <v>95</v>
      </c>
      <c r="E147" s="24">
        <v>54001</v>
      </c>
      <c r="F147" s="22">
        <v>53.730995</v>
      </c>
      <c r="G147" s="23">
        <v>0.20263916928426001</v>
      </c>
      <c r="H147" s="25"/>
    </row>
    <row r="148" spans="2:9" x14ac:dyDescent="0.2">
      <c r="B148" s="21" t="s">
        <v>851</v>
      </c>
      <c r="C148" s="21" t="s">
        <v>852</v>
      </c>
      <c r="D148" s="21" t="s">
        <v>235</v>
      </c>
      <c r="E148" s="24">
        <v>63052</v>
      </c>
      <c r="F148" s="22">
        <v>51.980068799999998</v>
      </c>
      <c r="G148" s="23">
        <v>0.19603578830004401</v>
      </c>
      <c r="H148" s="25"/>
    </row>
    <row r="149" spans="2:9" x14ac:dyDescent="0.2">
      <c r="B149" s="21" t="s">
        <v>853</v>
      </c>
      <c r="C149" s="21" t="s">
        <v>854</v>
      </c>
      <c r="D149" s="21" t="s">
        <v>41</v>
      </c>
      <c r="E149" s="24">
        <v>10087</v>
      </c>
      <c r="F149" s="22">
        <v>50.616565999999999</v>
      </c>
      <c r="G149" s="23">
        <v>0.19089352218885799</v>
      </c>
      <c r="H149" s="25"/>
    </row>
    <row r="150" spans="2:9" x14ac:dyDescent="0.2">
      <c r="B150" s="21" t="s">
        <v>855</v>
      </c>
      <c r="C150" s="21" t="s">
        <v>856</v>
      </c>
      <c r="D150" s="21" t="s">
        <v>95</v>
      </c>
      <c r="E150" s="24">
        <v>8862</v>
      </c>
      <c r="F150" s="22">
        <v>49.875335999999997</v>
      </c>
      <c r="G150" s="23">
        <v>0.18809807365028999</v>
      </c>
      <c r="H150" s="25"/>
    </row>
    <row r="151" spans="2:9" x14ac:dyDescent="0.2">
      <c r="B151" s="21" t="s">
        <v>857</v>
      </c>
      <c r="C151" s="21" t="s">
        <v>858</v>
      </c>
      <c r="D151" s="21" t="s">
        <v>95</v>
      </c>
      <c r="E151" s="24">
        <v>34062</v>
      </c>
      <c r="F151" s="22">
        <v>48.732503399999999</v>
      </c>
      <c r="G151" s="23">
        <v>0.18378803530659299</v>
      </c>
      <c r="H151" s="25"/>
    </row>
    <row r="152" spans="2:9" x14ac:dyDescent="0.2">
      <c r="B152" s="21" t="s">
        <v>859</v>
      </c>
      <c r="C152" s="21" t="s">
        <v>860</v>
      </c>
      <c r="D152" s="21" t="s">
        <v>861</v>
      </c>
      <c r="E152" s="24">
        <v>2774</v>
      </c>
      <c r="F152" s="22">
        <v>46.886147999999999</v>
      </c>
      <c r="G152" s="23">
        <v>0.17682475602134101</v>
      </c>
      <c r="H152" s="25"/>
    </row>
    <row r="153" spans="2:9" x14ac:dyDescent="0.2">
      <c r="B153" s="21" t="s">
        <v>862</v>
      </c>
      <c r="C153" s="21" t="s">
        <v>863</v>
      </c>
      <c r="D153" s="21" t="s">
        <v>71</v>
      </c>
      <c r="E153" s="24">
        <v>99109</v>
      </c>
      <c r="F153" s="22">
        <v>28.4839266</v>
      </c>
      <c r="G153" s="23">
        <v>0.10742327076164999</v>
      </c>
      <c r="H153" s="25"/>
    </row>
    <row r="154" spans="2:9" x14ac:dyDescent="0.2">
      <c r="B154" s="21" t="s">
        <v>864</v>
      </c>
      <c r="C154" s="21" t="s">
        <v>865</v>
      </c>
      <c r="D154" s="21" t="s">
        <v>692</v>
      </c>
      <c r="E154" s="24">
        <v>4228</v>
      </c>
      <c r="F154" s="22">
        <v>28.331828000000002</v>
      </c>
      <c r="G154" s="23">
        <v>0.106849651494906</v>
      </c>
      <c r="H154" s="25"/>
    </row>
    <row r="155" spans="2:9" x14ac:dyDescent="0.2">
      <c r="B155" s="21" t="s">
        <v>866</v>
      </c>
      <c r="C155" s="21" t="s">
        <v>867</v>
      </c>
      <c r="D155" s="21" t="s">
        <v>868</v>
      </c>
      <c r="E155" s="24">
        <v>2930</v>
      </c>
      <c r="F155" s="22">
        <v>26.513570000000001</v>
      </c>
      <c r="G155" s="23">
        <v>9.9992337747701998E-2</v>
      </c>
      <c r="H155" s="25"/>
    </row>
    <row r="156" spans="2:9" x14ac:dyDescent="0.2">
      <c r="B156" s="20" t="s">
        <v>156</v>
      </c>
      <c r="C156" s="20"/>
      <c r="D156" s="20"/>
      <c r="E156" s="20"/>
      <c r="F156" s="26">
        <f>SUM(F7:F155)</f>
        <v>26274.525219100004</v>
      </c>
      <c r="G156" s="27">
        <f>SUM(G7:G155)</f>
        <v>99.09081273735525</v>
      </c>
      <c r="H156" s="20"/>
      <c r="I156" s="14"/>
    </row>
    <row r="157" spans="2:9" x14ac:dyDescent="0.2">
      <c r="B157" s="20" t="s">
        <v>157</v>
      </c>
      <c r="C157" s="20"/>
      <c r="D157" s="20"/>
      <c r="E157" s="20"/>
      <c r="F157" s="28" t="s">
        <v>158</v>
      </c>
      <c r="G157" s="29" t="s">
        <v>158</v>
      </c>
      <c r="H157" s="20"/>
      <c r="I157" s="14"/>
    </row>
    <row r="158" spans="2:9" x14ac:dyDescent="0.2">
      <c r="B158" s="20" t="s">
        <v>156</v>
      </c>
      <c r="C158" s="20"/>
      <c r="D158" s="20"/>
      <c r="E158" s="20"/>
      <c r="F158" s="30" t="s">
        <v>158</v>
      </c>
      <c r="G158" s="31" t="s">
        <v>158</v>
      </c>
      <c r="H158" s="20"/>
      <c r="I158" s="14"/>
    </row>
    <row r="159" spans="2:9" x14ac:dyDescent="0.2">
      <c r="B159" s="20"/>
      <c r="C159" s="20"/>
      <c r="D159" s="20"/>
      <c r="E159" s="20"/>
      <c r="F159" s="30"/>
      <c r="G159" s="31"/>
      <c r="H159" s="20"/>
      <c r="I159" s="14"/>
    </row>
    <row r="160" spans="2:9" x14ac:dyDescent="0.2">
      <c r="B160" s="20" t="s">
        <v>1655</v>
      </c>
      <c r="C160" s="20"/>
      <c r="D160" s="20"/>
      <c r="E160" s="20"/>
      <c r="F160" s="30"/>
      <c r="G160" s="31"/>
      <c r="H160" s="20"/>
      <c r="I160" s="14"/>
    </row>
    <row r="161" spans="2:9" x14ac:dyDescent="0.2">
      <c r="B161" s="21" t="s">
        <v>1658</v>
      </c>
      <c r="C161" s="21" t="s">
        <v>1656</v>
      </c>
      <c r="D161" s="21" t="s">
        <v>115</v>
      </c>
      <c r="E161" s="21">
        <v>59495</v>
      </c>
      <c r="F161" s="126">
        <v>246.452088</v>
      </c>
      <c r="G161" s="127">
        <v>0.93001865890906432</v>
      </c>
      <c r="H161" s="21"/>
    </row>
    <row r="162" spans="2:9" x14ac:dyDescent="0.2">
      <c r="B162" s="20" t="s">
        <v>156</v>
      </c>
      <c r="C162" s="20"/>
      <c r="D162" s="20"/>
      <c r="E162" s="20"/>
      <c r="F162" s="30">
        <f>SUM(F161)</f>
        <v>246.452088</v>
      </c>
      <c r="G162" s="30">
        <f>SUM(G161)</f>
        <v>0.93001865890906432</v>
      </c>
      <c r="H162" s="20"/>
      <c r="I162" s="14"/>
    </row>
    <row r="163" spans="2:9" x14ac:dyDescent="0.2">
      <c r="B163" s="32" t="s">
        <v>159</v>
      </c>
      <c r="C163" s="32"/>
      <c r="D163" s="32"/>
      <c r="E163" s="32"/>
      <c r="F163" s="33">
        <f>F156+F162</f>
        <v>26520.977307100002</v>
      </c>
      <c r="G163" s="33">
        <f>G156+G162</f>
        <v>100.02083139626431</v>
      </c>
      <c r="H163" s="20"/>
      <c r="I163" s="14"/>
    </row>
    <row r="164" spans="2:9" x14ac:dyDescent="0.2">
      <c r="B164" s="20" t="s">
        <v>179</v>
      </c>
      <c r="C164" s="20"/>
      <c r="D164" s="20"/>
      <c r="E164" s="20"/>
      <c r="F164" s="26">
        <v>36.400794099999999</v>
      </c>
      <c r="G164" s="27">
        <v>0.13728066412526699</v>
      </c>
      <c r="H164" s="25">
        <v>5.74E-2</v>
      </c>
      <c r="I164" s="15"/>
    </row>
    <row r="165" spans="2:9" x14ac:dyDescent="0.2">
      <c r="B165" s="21"/>
      <c r="C165" s="21"/>
      <c r="D165" s="21"/>
      <c r="E165" s="21"/>
      <c r="F165" s="22"/>
      <c r="G165" s="23"/>
      <c r="H165" s="21"/>
    </row>
    <row r="166" spans="2:9" x14ac:dyDescent="0.2">
      <c r="B166" s="46" t="s">
        <v>182</v>
      </c>
      <c r="C166" s="46"/>
      <c r="D166" s="46"/>
      <c r="E166" s="46"/>
      <c r="F166" s="26">
        <f>F167-(F156+F164+F162)</f>
        <v>-41.776408900004753</v>
      </c>
      <c r="G166" s="26">
        <f>G167-(G156+G164+G162)</f>
        <v>-0.15811206038958403</v>
      </c>
      <c r="H166" s="20"/>
      <c r="I166" s="14"/>
    </row>
    <row r="167" spans="2:9" x14ac:dyDescent="0.2">
      <c r="B167" s="42" t="s">
        <v>180</v>
      </c>
      <c r="C167" s="42"/>
      <c r="D167" s="42"/>
      <c r="E167" s="42"/>
      <c r="F167" s="43">
        <v>26515.601692299999</v>
      </c>
      <c r="G167" s="44">
        <v>100</v>
      </c>
      <c r="H167" s="45"/>
      <c r="I167" s="14"/>
    </row>
    <row r="169" spans="2:9" x14ac:dyDescent="0.2">
      <c r="B169" s="14"/>
    </row>
    <row r="170" spans="2:9" x14ac:dyDescent="0.2">
      <c r="B170" s="14" t="s">
        <v>207</v>
      </c>
    </row>
    <row r="171" spans="2:9" x14ac:dyDescent="0.2">
      <c r="B171" s="14"/>
    </row>
    <row r="172" spans="2:9" x14ac:dyDescent="0.2">
      <c r="B172" s="68" t="s">
        <v>1578</v>
      </c>
    </row>
    <row r="173" spans="2:9" x14ac:dyDescent="0.2">
      <c r="B173" s="68" t="s">
        <v>1604</v>
      </c>
    </row>
    <row r="174" spans="2:9" x14ac:dyDescent="0.2">
      <c r="B174" s="68" t="s">
        <v>1605</v>
      </c>
    </row>
    <row r="175" spans="2:9" x14ac:dyDescent="0.2">
      <c r="B175" s="61"/>
    </row>
    <row r="176" spans="2:9" x14ac:dyDescent="0.2">
      <c r="B176" s="69" t="s">
        <v>1580</v>
      </c>
      <c r="C176" s="70" t="s">
        <v>1587</v>
      </c>
      <c r="D176" s="106" t="s">
        <v>1597</v>
      </c>
    </row>
    <row r="177" spans="2:5" x14ac:dyDescent="0.2">
      <c r="B177" s="71" t="s">
        <v>1581</v>
      </c>
      <c r="C177" s="76">
        <v>10.3072</v>
      </c>
      <c r="D177" s="76">
        <v>9.9247999999999994</v>
      </c>
    </row>
    <row r="178" spans="2:5" x14ac:dyDescent="0.2">
      <c r="B178" s="71" t="s">
        <v>1582</v>
      </c>
      <c r="C178" s="76">
        <v>9.3500999999999994</v>
      </c>
      <c r="D178" s="76">
        <v>8.9985999999999997</v>
      </c>
    </row>
    <row r="179" spans="2:5" x14ac:dyDescent="0.2">
      <c r="B179" s="61"/>
    </row>
    <row r="180" spans="2:5" x14ac:dyDescent="0.2">
      <c r="B180" s="68" t="s">
        <v>1607</v>
      </c>
    </row>
    <row r="181" spans="2:5" x14ac:dyDescent="0.2">
      <c r="B181" s="68" t="s">
        <v>1608</v>
      </c>
    </row>
    <row r="182" spans="2:5" x14ac:dyDescent="0.2">
      <c r="B182" s="68" t="s">
        <v>1609</v>
      </c>
      <c r="E182" s="14"/>
    </row>
    <row r="183" spans="2:5" x14ac:dyDescent="0.2">
      <c r="B183" s="75" t="s">
        <v>1666</v>
      </c>
      <c r="E183" s="55"/>
    </row>
    <row r="184" spans="2:5" x14ac:dyDescent="0.2">
      <c r="B184" s="68" t="s">
        <v>1610</v>
      </c>
      <c r="E184" s="55"/>
    </row>
    <row r="187" spans="2:5" x14ac:dyDescent="0.2">
      <c r="B187" s="14" t="s">
        <v>209</v>
      </c>
    </row>
    <row r="204" spans="2:2" x14ac:dyDescent="0.2">
      <c r="B204" s="61" t="s">
        <v>1544</v>
      </c>
    </row>
    <row r="205" spans="2:2" x14ac:dyDescent="0.2">
      <c r="B205" s="62" t="s">
        <v>1555</v>
      </c>
    </row>
  </sheetData>
  <mergeCells count="1">
    <mergeCell ref="B1:C1"/>
  </mergeCells>
  <conditionalFormatting sqref="G1:G3 G5:G161 G164:G165 G167:G223">
    <cfRule type="cellIs" dxfId="7" priority="2" stopIfTrue="1" operator="between">
      <formula>0.009</formula>
      <formula>-0.009</formula>
    </cfRule>
  </conditionalFormatting>
  <hyperlinks>
    <hyperlink ref="A2" location="Index!A1" display="-" xr:uid="{15755EC6-B8D8-45D8-8001-0A102E00EA12}"/>
  </hyperlinks>
  <pageMargins left="0.7" right="0.7" top="0.75" bottom="0.75" header="0.3" footer="0.3"/>
  <pageSetup paperSize="9" scale="33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693CD-69E6-4785-89DA-89689A728534}">
  <dimension ref="A1:I307"/>
  <sheetViews>
    <sheetView view="pageBreakPreview" zoomScaleNormal="100" zoomScaleSheetLayoutView="100" workbookViewId="0"/>
  </sheetViews>
  <sheetFormatPr defaultColWidth="9.109375" defaultRowHeight="10.199999999999999" x14ac:dyDescent="0.2"/>
  <cols>
    <col min="1" max="1" width="7.21875" style="6" customWidth="1"/>
    <col min="2" max="2" width="52.21875" style="6" bestFit="1" customWidth="1"/>
    <col min="3" max="3" width="23.88671875" style="6" bestFit="1" customWidth="1"/>
    <col min="4" max="4" width="32.21875" style="6" bestFit="1" customWidth="1"/>
    <col min="5" max="5" width="13.44140625" style="6" bestFit="1" customWidth="1"/>
    <col min="6" max="6" width="12.77734375" style="8" bestFit="1" customWidth="1"/>
    <col min="7" max="7" width="8.21875" style="12" bestFit="1" customWidth="1"/>
    <col min="8" max="8" width="14.33203125" style="6" bestFit="1" customWidth="1"/>
    <col min="9" max="16384" width="9.109375" style="6"/>
  </cols>
  <sheetData>
    <row r="1" spans="1:8" s="1" customFormat="1" ht="16.8" customHeight="1" x14ac:dyDescent="0.25">
      <c r="B1" s="154" t="s">
        <v>23</v>
      </c>
      <c r="C1" s="155"/>
      <c r="D1" s="10"/>
      <c r="F1" s="5"/>
      <c r="G1" s="12"/>
    </row>
    <row r="2" spans="1:8" s="1" customFormat="1" ht="14.4" x14ac:dyDescent="0.3">
      <c r="A2" s="60" t="s">
        <v>1576</v>
      </c>
      <c r="F2" s="5"/>
      <c r="G2" s="12"/>
    </row>
    <row r="3" spans="1:8" s="1" customFormat="1" ht="12" x14ac:dyDescent="0.2">
      <c r="B3" s="7" t="s">
        <v>9</v>
      </c>
      <c r="C3" s="2"/>
      <c r="D3" s="3"/>
      <c r="E3" s="3"/>
      <c r="F3" s="4"/>
      <c r="G3" s="12"/>
    </row>
    <row r="4" spans="1:8" s="1" customFormat="1" ht="25.5" customHeight="1" x14ac:dyDescent="0.25">
      <c r="B4" s="16" t="s">
        <v>7</v>
      </c>
      <c r="C4" s="16" t="s">
        <v>8</v>
      </c>
      <c r="D4" s="17" t="s">
        <v>185</v>
      </c>
      <c r="E4" s="17" t="s">
        <v>0</v>
      </c>
      <c r="F4" s="18" t="s">
        <v>4</v>
      </c>
      <c r="G4" s="19" t="s">
        <v>5</v>
      </c>
      <c r="H4" s="59" t="s">
        <v>6</v>
      </c>
    </row>
    <row r="5" spans="1:8" x14ac:dyDescent="0.2">
      <c r="B5" s="20" t="s">
        <v>27</v>
      </c>
      <c r="C5" s="21"/>
      <c r="D5" s="21"/>
      <c r="E5" s="21"/>
      <c r="F5" s="22"/>
      <c r="G5" s="23"/>
      <c r="H5" s="21"/>
    </row>
    <row r="6" spans="1:8" x14ac:dyDescent="0.2">
      <c r="B6" s="20" t="s">
        <v>28</v>
      </c>
      <c r="C6" s="21"/>
      <c r="D6" s="21"/>
      <c r="E6" s="21"/>
      <c r="F6" s="22"/>
      <c r="G6" s="23"/>
      <c r="H6" s="21"/>
    </row>
    <row r="7" spans="1:8" x14ac:dyDescent="0.2">
      <c r="B7" s="21" t="s">
        <v>869</v>
      </c>
      <c r="C7" s="21" t="s">
        <v>870</v>
      </c>
      <c r="D7" s="21" t="s">
        <v>296</v>
      </c>
      <c r="E7" s="24">
        <v>81073</v>
      </c>
      <c r="F7" s="22">
        <v>721.95506499999999</v>
      </c>
      <c r="G7" s="23">
        <v>1.8988891719665799</v>
      </c>
      <c r="H7" s="25"/>
    </row>
    <row r="8" spans="1:8" x14ac:dyDescent="0.2">
      <c r="B8" s="21" t="s">
        <v>871</v>
      </c>
      <c r="C8" s="21" t="s">
        <v>872</v>
      </c>
      <c r="D8" s="21" t="s">
        <v>71</v>
      </c>
      <c r="E8" s="24">
        <v>170358</v>
      </c>
      <c r="F8" s="22">
        <v>606.64483800000005</v>
      </c>
      <c r="G8" s="23">
        <v>1.5955997401412001</v>
      </c>
      <c r="H8" s="25"/>
    </row>
    <row r="9" spans="1:8" x14ac:dyDescent="0.2">
      <c r="B9" s="21" t="s">
        <v>873</v>
      </c>
      <c r="C9" s="21" t="s">
        <v>874</v>
      </c>
      <c r="D9" s="21" t="s">
        <v>143</v>
      </c>
      <c r="E9" s="24">
        <v>34236</v>
      </c>
      <c r="F9" s="22">
        <v>601.18416000000002</v>
      </c>
      <c r="G9" s="23">
        <v>1.58123704247691</v>
      </c>
      <c r="H9" s="25"/>
    </row>
    <row r="10" spans="1:8" x14ac:dyDescent="0.2">
      <c r="B10" s="21" t="s">
        <v>875</v>
      </c>
      <c r="C10" s="21" t="s">
        <v>876</v>
      </c>
      <c r="D10" s="21" t="s">
        <v>351</v>
      </c>
      <c r="E10" s="24">
        <v>6637</v>
      </c>
      <c r="F10" s="22">
        <v>576.09159999999997</v>
      </c>
      <c r="G10" s="23">
        <v>1.5152384882858401</v>
      </c>
      <c r="H10" s="25"/>
    </row>
    <row r="11" spans="1:8" x14ac:dyDescent="0.2">
      <c r="B11" s="21" t="s">
        <v>877</v>
      </c>
      <c r="C11" s="21" t="s">
        <v>878</v>
      </c>
      <c r="D11" s="21" t="s">
        <v>53</v>
      </c>
      <c r="E11" s="24">
        <v>23627</v>
      </c>
      <c r="F11" s="22">
        <v>553.24983199999997</v>
      </c>
      <c r="G11" s="23">
        <v>1.4551599764413701</v>
      </c>
      <c r="H11" s="25"/>
    </row>
    <row r="12" spans="1:8" x14ac:dyDescent="0.2">
      <c r="B12" s="21" t="s">
        <v>879</v>
      </c>
      <c r="C12" s="21" t="s">
        <v>880</v>
      </c>
      <c r="D12" s="21" t="s">
        <v>44</v>
      </c>
      <c r="E12" s="24">
        <v>14371</v>
      </c>
      <c r="F12" s="22">
        <v>444.911789</v>
      </c>
      <c r="G12" s="23">
        <v>1.17020881155863</v>
      </c>
      <c r="H12" s="25"/>
    </row>
    <row r="13" spans="1:8" x14ac:dyDescent="0.2">
      <c r="B13" s="21" t="s">
        <v>881</v>
      </c>
      <c r="C13" s="21" t="s">
        <v>882</v>
      </c>
      <c r="D13" s="21" t="s">
        <v>883</v>
      </c>
      <c r="E13" s="24">
        <v>52750</v>
      </c>
      <c r="F13" s="22">
        <v>434.92374999999998</v>
      </c>
      <c r="G13" s="23">
        <v>1.1439382304300301</v>
      </c>
      <c r="H13" s="25"/>
    </row>
    <row r="14" spans="1:8" x14ac:dyDescent="0.2">
      <c r="B14" s="21" t="s">
        <v>884</v>
      </c>
      <c r="C14" s="21" t="s">
        <v>885</v>
      </c>
      <c r="D14" s="21" t="s">
        <v>38</v>
      </c>
      <c r="E14" s="24">
        <v>184635</v>
      </c>
      <c r="F14" s="22">
        <v>427.04229149999998</v>
      </c>
      <c r="G14" s="23">
        <v>1.1232083859694899</v>
      </c>
      <c r="H14" s="25"/>
    </row>
    <row r="15" spans="1:8" x14ac:dyDescent="0.2">
      <c r="B15" s="21" t="s">
        <v>886</v>
      </c>
      <c r="C15" s="21" t="s">
        <v>887</v>
      </c>
      <c r="D15" s="21" t="s">
        <v>253</v>
      </c>
      <c r="E15" s="24">
        <v>108509</v>
      </c>
      <c r="F15" s="22">
        <v>418.84474</v>
      </c>
      <c r="G15" s="23">
        <v>1.1016471524043601</v>
      </c>
      <c r="H15" s="25"/>
    </row>
    <row r="16" spans="1:8" x14ac:dyDescent="0.2">
      <c r="B16" s="21" t="s">
        <v>888</v>
      </c>
      <c r="C16" s="21" t="s">
        <v>889</v>
      </c>
      <c r="D16" s="21" t="s">
        <v>50</v>
      </c>
      <c r="E16" s="24">
        <v>32117</v>
      </c>
      <c r="F16" s="22">
        <v>405.63771000000003</v>
      </c>
      <c r="G16" s="23">
        <v>1.06690996794976</v>
      </c>
      <c r="H16" s="25"/>
    </row>
    <row r="17" spans="2:8" x14ac:dyDescent="0.2">
      <c r="B17" s="21" t="s">
        <v>890</v>
      </c>
      <c r="C17" s="21" t="s">
        <v>891</v>
      </c>
      <c r="D17" s="21" t="s">
        <v>155</v>
      </c>
      <c r="E17" s="24">
        <v>121669</v>
      </c>
      <c r="F17" s="22">
        <v>394.87673949999999</v>
      </c>
      <c r="G17" s="23">
        <v>1.0386064192208699</v>
      </c>
      <c r="H17" s="25"/>
    </row>
    <row r="18" spans="2:8" x14ac:dyDescent="0.2">
      <c r="B18" s="21" t="s">
        <v>892</v>
      </c>
      <c r="C18" s="21" t="s">
        <v>893</v>
      </c>
      <c r="D18" s="21" t="s">
        <v>71</v>
      </c>
      <c r="E18" s="24">
        <v>111649</v>
      </c>
      <c r="F18" s="22">
        <v>391.88799</v>
      </c>
      <c r="G18" s="23">
        <v>1.0307453980321399</v>
      </c>
      <c r="H18" s="25"/>
    </row>
    <row r="19" spans="2:8" x14ac:dyDescent="0.2">
      <c r="B19" s="21" t="s">
        <v>894</v>
      </c>
      <c r="C19" s="21" t="s">
        <v>895</v>
      </c>
      <c r="D19" s="21" t="s">
        <v>44</v>
      </c>
      <c r="E19" s="24">
        <v>24940</v>
      </c>
      <c r="F19" s="22">
        <v>388.44049999999999</v>
      </c>
      <c r="G19" s="23">
        <v>1.02167779569949</v>
      </c>
      <c r="H19" s="25"/>
    </row>
    <row r="20" spans="2:8" x14ac:dyDescent="0.2">
      <c r="B20" s="21" t="s">
        <v>896</v>
      </c>
      <c r="C20" s="21" t="s">
        <v>897</v>
      </c>
      <c r="D20" s="21" t="s">
        <v>44</v>
      </c>
      <c r="E20" s="24">
        <v>9357</v>
      </c>
      <c r="F20" s="22">
        <v>374.61685199999999</v>
      </c>
      <c r="G20" s="23">
        <v>0.98531878005316997</v>
      </c>
      <c r="H20" s="25"/>
    </row>
    <row r="21" spans="2:8" x14ac:dyDescent="0.2">
      <c r="B21" s="21" t="s">
        <v>898</v>
      </c>
      <c r="C21" s="21" t="s">
        <v>899</v>
      </c>
      <c r="D21" s="21" t="s">
        <v>71</v>
      </c>
      <c r="E21" s="24">
        <v>173587</v>
      </c>
      <c r="F21" s="22">
        <v>371.82335399999999</v>
      </c>
      <c r="G21" s="23">
        <v>0.97797131016027505</v>
      </c>
      <c r="H21" s="25"/>
    </row>
    <row r="22" spans="2:8" x14ac:dyDescent="0.2">
      <c r="B22" s="21" t="s">
        <v>900</v>
      </c>
      <c r="C22" s="21" t="s">
        <v>901</v>
      </c>
      <c r="D22" s="21" t="s">
        <v>50</v>
      </c>
      <c r="E22" s="24">
        <v>16489</v>
      </c>
      <c r="F22" s="22">
        <v>371.33228000000003</v>
      </c>
      <c r="G22" s="23">
        <v>0.97667968531208005</v>
      </c>
      <c r="H22" s="25"/>
    </row>
    <row r="23" spans="2:8" x14ac:dyDescent="0.2">
      <c r="B23" s="21" t="s">
        <v>902</v>
      </c>
      <c r="C23" s="21" t="s">
        <v>903</v>
      </c>
      <c r="D23" s="21" t="s">
        <v>95</v>
      </c>
      <c r="E23" s="24">
        <v>33921</v>
      </c>
      <c r="F23" s="22">
        <v>359.56259999999997</v>
      </c>
      <c r="G23" s="23">
        <v>0.945723024720591</v>
      </c>
      <c r="H23" s="25"/>
    </row>
    <row r="24" spans="2:8" x14ac:dyDescent="0.2">
      <c r="B24" s="21" t="s">
        <v>904</v>
      </c>
      <c r="C24" s="21" t="s">
        <v>905</v>
      </c>
      <c r="D24" s="21" t="s">
        <v>906</v>
      </c>
      <c r="E24" s="24">
        <v>107113</v>
      </c>
      <c r="F24" s="22">
        <v>350.20595350000002</v>
      </c>
      <c r="G24" s="23">
        <v>0.92111313473419798</v>
      </c>
      <c r="H24" s="25"/>
    </row>
    <row r="25" spans="2:8" x14ac:dyDescent="0.2">
      <c r="B25" s="21" t="s">
        <v>907</v>
      </c>
      <c r="C25" s="21" t="s">
        <v>908</v>
      </c>
      <c r="D25" s="21" t="s">
        <v>267</v>
      </c>
      <c r="E25" s="24">
        <v>48120</v>
      </c>
      <c r="F25" s="22">
        <v>337.70616000000001</v>
      </c>
      <c r="G25" s="23">
        <v>0.88823612662155604</v>
      </c>
      <c r="H25" s="25"/>
    </row>
    <row r="26" spans="2:8" x14ac:dyDescent="0.2">
      <c r="B26" s="21" t="s">
        <v>909</v>
      </c>
      <c r="C26" s="21" t="s">
        <v>910</v>
      </c>
      <c r="D26" s="21" t="s">
        <v>50</v>
      </c>
      <c r="E26" s="24">
        <v>117634</v>
      </c>
      <c r="F26" s="22">
        <v>332.02196500000002</v>
      </c>
      <c r="G26" s="23">
        <v>0.87328553362745198</v>
      </c>
      <c r="H26" s="25"/>
    </row>
    <row r="27" spans="2:8" x14ac:dyDescent="0.2">
      <c r="B27" s="21" t="s">
        <v>911</v>
      </c>
      <c r="C27" s="21" t="s">
        <v>912</v>
      </c>
      <c r="D27" s="21" t="s">
        <v>296</v>
      </c>
      <c r="E27" s="24">
        <v>7955</v>
      </c>
      <c r="F27" s="22">
        <v>327.07778000000002</v>
      </c>
      <c r="G27" s="23">
        <v>0.86028131796937701</v>
      </c>
      <c r="H27" s="25"/>
    </row>
    <row r="28" spans="2:8" x14ac:dyDescent="0.2">
      <c r="B28" s="21" t="s">
        <v>913</v>
      </c>
      <c r="C28" s="21" t="s">
        <v>914</v>
      </c>
      <c r="D28" s="21" t="s">
        <v>44</v>
      </c>
      <c r="E28" s="24">
        <v>1555</v>
      </c>
      <c r="F28" s="22">
        <v>306.33499999999998</v>
      </c>
      <c r="G28" s="23">
        <v>0.80572357296832897</v>
      </c>
      <c r="H28" s="25"/>
    </row>
    <row r="29" spans="2:8" x14ac:dyDescent="0.2">
      <c r="B29" s="21" t="s">
        <v>915</v>
      </c>
      <c r="C29" s="21" t="s">
        <v>916</v>
      </c>
      <c r="D29" s="21" t="s">
        <v>53</v>
      </c>
      <c r="E29" s="24">
        <v>1247</v>
      </c>
      <c r="F29" s="22">
        <v>298.59415000000001</v>
      </c>
      <c r="G29" s="23">
        <v>0.78536355756097498</v>
      </c>
      <c r="H29" s="25"/>
    </row>
    <row r="30" spans="2:8" x14ac:dyDescent="0.2">
      <c r="B30" s="21" t="s">
        <v>917</v>
      </c>
      <c r="C30" s="21" t="s">
        <v>918</v>
      </c>
      <c r="D30" s="21" t="s">
        <v>95</v>
      </c>
      <c r="E30" s="24">
        <v>64203</v>
      </c>
      <c r="F30" s="22">
        <v>296.425251</v>
      </c>
      <c r="G30" s="23">
        <v>0.77965891051872604</v>
      </c>
      <c r="H30" s="25"/>
    </row>
    <row r="31" spans="2:8" x14ac:dyDescent="0.2">
      <c r="B31" s="21" t="s">
        <v>919</v>
      </c>
      <c r="C31" s="21" t="s">
        <v>920</v>
      </c>
      <c r="D31" s="21" t="s">
        <v>291</v>
      </c>
      <c r="E31" s="24">
        <v>41110</v>
      </c>
      <c r="F31" s="22">
        <v>293.48428999999999</v>
      </c>
      <c r="G31" s="23">
        <v>0.77192358283863505</v>
      </c>
      <c r="H31" s="25"/>
    </row>
    <row r="32" spans="2:8" x14ac:dyDescent="0.2">
      <c r="B32" s="21" t="s">
        <v>93</v>
      </c>
      <c r="C32" s="21" t="s">
        <v>94</v>
      </c>
      <c r="D32" s="21" t="s">
        <v>95</v>
      </c>
      <c r="E32" s="24">
        <v>98965</v>
      </c>
      <c r="F32" s="22">
        <v>286.00885</v>
      </c>
      <c r="G32" s="23">
        <v>0.75226164990145805</v>
      </c>
      <c r="H32" s="25"/>
    </row>
    <row r="33" spans="2:8" x14ac:dyDescent="0.2">
      <c r="B33" s="21" t="s">
        <v>921</v>
      </c>
      <c r="C33" s="21" t="s">
        <v>922</v>
      </c>
      <c r="D33" s="21" t="s">
        <v>253</v>
      </c>
      <c r="E33" s="24">
        <v>17870</v>
      </c>
      <c r="F33" s="22">
        <v>284.77632</v>
      </c>
      <c r="G33" s="23">
        <v>0.74901984444210501</v>
      </c>
      <c r="H33" s="25"/>
    </row>
    <row r="34" spans="2:8" x14ac:dyDescent="0.2">
      <c r="B34" s="21" t="s">
        <v>923</v>
      </c>
      <c r="C34" s="21" t="s">
        <v>924</v>
      </c>
      <c r="D34" s="21" t="s">
        <v>50</v>
      </c>
      <c r="E34" s="24">
        <v>43408</v>
      </c>
      <c r="F34" s="22">
        <v>283.71468800000002</v>
      </c>
      <c r="G34" s="23">
        <v>0.74622753560303201</v>
      </c>
      <c r="H34" s="25"/>
    </row>
    <row r="35" spans="2:8" x14ac:dyDescent="0.2">
      <c r="B35" s="21" t="s">
        <v>925</v>
      </c>
      <c r="C35" s="21" t="s">
        <v>926</v>
      </c>
      <c r="D35" s="21" t="s">
        <v>44</v>
      </c>
      <c r="E35" s="24">
        <v>14895</v>
      </c>
      <c r="F35" s="22">
        <v>283.16884499999998</v>
      </c>
      <c r="G35" s="23">
        <v>0.74479185710648499</v>
      </c>
      <c r="H35" s="25"/>
    </row>
    <row r="36" spans="2:8" x14ac:dyDescent="0.2">
      <c r="B36" s="21" t="s">
        <v>927</v>
      </c>
      <c r="C36" s="21" t="s">
        <v>928</v>
      </c>
      <c r="D36" s="21" t="s">
        <v>296</v>
      </c>
      <c r="E36" s="24">
        <v>2723</v>
      </c>
      <c r="F36" s="22">
        <v>279.67932999999999</v>
      </c>
      <c r="G36" s="23">
        <v>0.73561372044653195</v>
      </c>
      <c r="H36" s="25"/>
    </row>
    <row r="37" spans="2:8" x14ac:dyDescent="0.2">
      <c r="B37" s="21" t="s">
        <v>105</v>
      </c>
      <c r="C37" s="21" t="s">
        <v>106</v>
      </c>
      <c r="D37" s="21" t="s">
        <v>71</v>
      </c>
      <c r="E37" s="24">
        <v>177760</v>
      </c>
      <c r="F37" s="22">
        <v>274.33700800000003</v>
      </c>
      <c r="G37" s="23">
        <v>0.72156232321870195</v>
      </c>
      <c r="H37" s="25"/>
    </row>
    <row r="38" spans="2:8" x14ac:dyDescent="0.2">
      <c r="B38" s="21" t="s">
        <v>929</v>
      </c>
      <c r="C38" s="21" t="s">
        <v>930</v>
      </c>
      <c r="D38" s="21" t="s">
        <v>214</v>
      </c>
      <c r="E38" s="24">
        <v>20470</v>
      </c>
      <c r="F38" s="22">
        <v>273.82718999999997</v>
      </c>
      <c r="G38" s="23">
        <v>0.72022139782485695</v>
      </c>
      <c r="H38" s="25"/>
    </row>
    <row r="39" spans="2:8" x14ac:dyDescent="0.2">
      <c r="B39" s="21" t="s">
        <v>931</v>
      </c>
      <c r="C39" s="21" t="s">
        <v>932</v>
      </c>
      <c r="D39" s="21" t="s">
        <v>53</v>
      </c>
      <c r="E39" s="24">
        <v>15024</v>
      </c>
      <c r="F39" s="22">
        <v>269.84606400000001</v>
      </c>
      <c r="G39" s="23">
        <v>0.70975022389710796</v>
      </c>
      <c r="H39" s="25"/>
    </row>
    <row r="40" spans="2:8" x14ac:dyDescent="0.2">
      <c r="B40" s="21" t="s">
        <v>933</v>
      </c>
      <c r="C40" s="21" t="s">
        <v>934</v>
      </c>
      <c r="D40" s="21" t="s">
        <v>291</v>
      </c>
      <c r="E40" s="24">
        <v>3929</v>
      </c>
      <c r="F40" s="22">
        <v>268.66502000000003</v>
      </c>
      <c r="G40" s="23">
        <v>0.70664383712604695</v>
      </c>
      <c r="H40" s="25"/>
    </row>
    <row r="41" spans="2:8" x14ac:dyDescent="0.2">
      <c r="B41" s="21" t="s">
        <v>935</v>
      </c>
      <c r="C41" s="21" t="s">
        <v>936</v>
      </c>
      <c r="D41" s="21" t="s">
        <v>267</v>
      </c>
      <c r="E41" s="24">
        <v>14069</v>
      </c>
      <c r="F41" s="22">
        <v>268.21141599999999</v>
      </c>
      <c r="G41" s="23">
        <v>0.70545076602547896</v>
      </c>
      <c r="H41" s="25"/>
    </row>
    <row r="42" spans="2:8" x14ac:dyDescent="0.2">
      <c r="B42" s="21" t="s">
        <v>937</v>
      </c>
      <c r="C42" s="21" t="s">
        <v>938</v>
      </c>
      <c r="D42" s="21" t="s">
        <v>44</v>
      </c>
      <c r="E42" s="24">
        <v>112008</v>
      </c>
      <c r="F42" s="22">
        <v>267.59831279999997</v>
      </c>
      <c r="G42" s="23">
        <v>0.70383817947512595</v>
      </c>
      <c r="H42" s="25"/>
    </row>
    <row r="43" spans="2:8" x14ac:dyDescent="0.2">
      <c r="B43" s="21" t="s">
        <v>939</v>
      </c>
      <c r="C43" s="21" t="s">
        <v>940</v>
      </c>
      <c r="D43" s="21" t="s">
        <v>50</v>
      </c>
      <c r="E43" s="24">
        <v>14534</v>
      </c>
      <c r="F43" s="22">
        <v>252.31023999999999</v>
      </c>
      <c r="G43" s="23">
        <v>0.66362742771572503</v>
      </c>
      <c r="H43" s="25"/>
    </row>
    <row r="44" spans="2:8" x14ac:dyDescent="0.2">
      <c r="B44" s="21" t="s">
        <v>941</v>
      </c>
      <c r="C44" s="21" t="s">
        <v>942</v>
      </c>
      <c r="D44" s="21" t="s">
        <v>74</v>
      </c>
      <c r="E44" s="24">
        <v>22637</v>
      </c>
      <c r="F44" s="22">
        <v>248.25997899999999</v>
      </c>
      <c r="G44" s="23">
        <v>0.65297441462752304</v>
      </c>
      <c r="H44" s="25"/>
    </row>
    <row r="45" spans="2:8" x14ac:dyDescent="0.2">
      <c r="B45" s="21" t="s">
        <v>943</v>
      </c>
      <c r="C45" s="21" t="s">
        <v>944</v>
      </c>
      <c r="D45" s="21" t="s">
        <v>95</v>
      </c>
      <c r="E45" s="24">
        <v>17860</v>
      </c>
      <c r="F45" s="22">
        <v>241.34218000000001</v>
      </c>
      <c r="G45" s="23">
        <v>0.63477919133486405</v>
      </c>
      <c r="H45" s="25"/>
    </row>
    <row r="46" spans="2:8" x14ac:dyDescent="0.2">
      <c r="B46" s="21" t="s">
        <v>103</v>
      </c>
      <c r="C46" s="21" t="s">
        <v>104</v>
      </c>
      <c r="D46" s="21" t="s">
        <v>41</v>
      </c>
      <c r="E46" s="24">
        <v>6211</v>
      </c>
      <c r="F46" s="22">
        <v>235.39689999999999</v>
      </c>
      <c r="G46" s="23">
        <v>0.619141891503317</v>
      </c>
      <c r="H46" s="25"/>
    </row>
    <row r="47" spans="2:8" x14ac:dyDescent="0.2">
      <c r="B47" s="21" t="s">
        <v>945</v>
      </c>
      <c r="C47" s="21" t="s">
        <v>946</v>
      </c>
      <c r="D47" s="21" t="s">
        <v>136</v>
      </c>
      <c r="E47" s="24">
        <v>3941</v>
      </c>
      <c r="F47" s="22">
        <v>231.13964999999999</v>
      </c>
      <c r="G47" s="23">
        <v>0.60794445509866402</v>
      </c>
      <c r="H47" s="25"/>
    </row>
    <row r="48" spans="2:8" x14ac:dyDescent="0.2">
      <c r="B48" s="21" t="s">
        <v>947</v>
      </c>
      <c r="C48" s="21" t="s">
        <v>948</v>
      </c>
      <c r="D48" s="21" t="s">
        <v>641</v>
      </c>
      <c r="E48" s="24">
        <v>13955</v>
      </c>
      <c r="F48" s="22">
        <v>226.81061500000001</v>
      </c>
      <c r="G48" s="23">
        <v>0.596558209492693</v>
      </c>
      <c r="H48" s="25"/>
    </row>
    <row r="49" spans="2:8" x14ac:dyDescent="0.2">
      <c r="B49" s="21" t="s">
        <v>949</v>
      </c>
      <c r="C49" s="21" t="s">
        <v>950</v>
      </c>
      <c r="D49" s="21" t="s">
        <v>124</v>
      </c>
      <c r="E49" s="24">
        <v>42245</v>
      </c>
      <c r="F49" s="22">
        <v>224.06747999999999</v>
      </c>
      <c r="G49" s="23">
        <v>0.589343204568886</v>
      </c>
      <c r="H49" s="25"/>
    </row>
    <row r="50" spans="2:8" x14ac:dyDescent="0.2">
      <c r="B50" s="21" t="s">
        <v>951</v>
      </c>
      <c r="C50" s="21" t="s">
        <v>952</v>
      </c>
      <c r="D50" s="21" t="s">
        <v>44</v>
      </c>
      <c r="E50" s="24">
        <v>26593</v>
      </c>
      <c r="F50" s="22">
        <v>223.3147175</v>
      </c>
      <c r="G50" s="23">
        <v>0.587363285555072</v>
      </c>
      <c r="H50" s="25"/>
    </row>
    <row r="51" spans="2:8" x14ac:dyDescent="0.2">
      <c r="B51" s="21" t="s">
        <v>146</v>
      </c>
      <c r="C51" s="21" t="s">
        <v>147</v>
      </c>
      <c r="D51" s="21" t="s">
        <v>136</v>
      </c>
      <c r="E51" s="24">
        <v>116014</v>
      </c>
      <c r="F51" s="22">
        <v>222.224817</v>
      </c>
      <c r="G51" s="23">
        <v>0.58449662479139897</v>
      </c>
      <c r="H51" s="25"/>
    </row>
    <row r="52" spans="2:8" x14ac:dyDescent="0.2">
      <c r="B52" s="21" t="s">
        <v>953</v>
      </c>
      <c r="C52" s="21" t="s">
        <v>954</v>
      </c>
      <c r="D52" s="21" t="s">
        <v>95</v>
      </c>
      <c r="E52" s="24">
        <v>42079</v>
      </c>
      <c r="F52" s="22">
        <v>222.0298435</v>
      </c>
      <c r="G52" s="23">
        <v>0.58398380469231104</v>
      </c>
      <c r="H52" s="25"/>
    </row>
    <row r="53" spans="2:8" x14ac:dyDescent="0.2">
      <c r="B53" s="21" t="s">
        <v>955</v>
      </c>
      <c r="C53" s="21" t="s">
        <v>956</v>
      </c>
      <c r="D53" s="21" t="s">
        <v>44</v>
      </c>
      <c r="E53" s="24">
        <v>14193</v>
      </c>
      <c r="F53" s="22">
        <v>221.83659</v>
      </c>
      <c r="G53" s="23">
        <v>0.58347550854427499</v>
      </c>
      <c r="H53" s="25"/>
    </row>
    <row r="54" spans="2:8" x14ac:dyDescent="0.2">
      <c r="B54" s="21" t="s">
        <v>294</v>
      </c>
      <c r="C54" s="21" t="s">
        <v>295</v>
      </c>
      <c r="D54" s="21" t="s">
        <v>296</v>
      </c>
      <c r="E54" s="24">
        <v>58202</v>
      </c>
      <c r="F54" s="22">
        <v>220.847489</v>
      </c>
      <c r="G54" s="23">
        <v>0.58087397103877703</v>
      </c>
      <c r="H54" s="25"/>
    </row>
    <row r="55" spans="2:8" x14ac:dyDescent="0.2">
      <c r="B55" s="21" t="s">
        <v>957</v>
      </c>
      <c r="C55" s="21" t="s">
        <v>958</v>
      </c>
      <c r="D55" s="21" t="s">
        <v>351</v>
      </c>
      <c r="E55" s="24">
        <v>42462</v>
      </c>
      <c r="F55" s="22">
        <v>216.21650399999999</v>
      </c>
      <c r="G55" s="23">
        <v>0.56869353530481703</v>
      </c>
      <c r="H55" s="25"/>
    </row>
    <row r="56" spans="2:8" x14ac:dyDescent="0.2">
      <c r="B56" s="21" t="s">
        <v>959</v>
      </c>
      <c r="C56" s="21" t="s">
        <v>960</v>
      </c>
      <c r="D56" s="21" t="s">
        <v>53</v>
      </c>
      <c r="E56" s="24">
        <v>20826</v>
      </c>
      <c r="F56" s="22">
        <v>214.570278</v>
      </c>
      <c r="G56" s="23">
        <v>0.56436362493011805</v>
      </c>
      <c r="H56" s="25"/>
    </row>
    <row r="57" spans="2:8" x14ac:dyDescent="0.2">
      <c r="B57" s="21" t="s">
        <v>961</v>
      </c>
      <c r="C57" s="21" t="s">
        <v>962</v>
      </c>
      <c r="D57" s="21" t="s">
        <v>242</v>
      </c>
      <c r="E57" s="24">
        <v>5476</v>
      </c>
      <c r="F57" s="22">
        <v>208.08799999999999</v>
      </c>
      <c r="G57" s="23">
        <v>0.54731391075728797</v>
      </c>
      <c r="H57" s="25"/>
    </row>
    <row r="58" spans="2:8" x14ac:dyDescent="0.2">
      <c r="B58" s="21" t="s">
        <v>963</v>
      </c>
      <c r="C58" s="21" t="s">
        <v>964</v>
      </c>
      <c r="D58" s="21" t="s">
        <v>50</v>
      </c>
      <c r="E58" s="24">
        <v>24123</v>
      </c>
      <c r="F58" s="22">
        <v>205.262607</v>
      </c>
      <c r="G58" s="23">
        <v>0.53988255050462397</v>
      </c>
      <c r="H58" s="25"/>
    </row>
    <row r="59" spans="2:8" x14ac:dyDescent="0.2">
      <c r="B59" s="21" t="s">
        <v>965</v>
      </c>
      <c r="C59" s="21" t="s">
        <v>966</v>
      </c>
      <c r="D59" s="21" t="s">
        <v>822</v>
      </c>
      <c r="E59" s="24">
        <v>30983</v>
      </c>
      <c r="F59" s="22">
        <v>200.490993</v>
      </c>
      <c r="G59" s="23">
        <v>0.52733223179828703</v>
      </c>
      <c r="H59" s="25"/>
    </row>
    <row r="60" spans="2:8" x14ac:dyDescent="0.2">
      <c r="B60" s="21" t="s">
        <v>967</v>
      </c>
      <c r="C60" s="21" t="s">
        <v>968</v>
      </c>
      <c r="D60" s="21" t="s">
        <v>296</v>
      </c>
      <c r="E60" s="24">
        <v>21859</v>
      </c>
      <c r="F60" s="22">
        <v>197.81302049999999</v>
      </c>
      <c r="G60" s="23">
        <v>0.52028861754914502</v>
      </c>
      <c r="H60" s="25"/>
    </row>
    <row r="61" spans="2:8" x14ac:dyDescent="0.2">
      <c r="B61" s="21" t="s">
        <v>969</v>
      </c>
      <c r="C61" s="21" t="s">
        <v>970</v>
      </c>
      <c r="D61" s="21" t="s">
        <v>53</v>
      </c>
      <c r="E61" s="24">
        <v>38761</v>
      </c>
      <c r="F61" s="22">
        <v>197.3128705</v>
      </c>
      <c r="G61" s="23">
        <v>0.51897312096853898</v>
      </c>
      <c r="H61" s="25"/>
    </row>
    <row r="62" spans="2:8" x14ac:dyDescent="0.2">
      <c r="B62" s="21" t="s">
        <v>971</v>
      </c>
      <c r="C62" s="21" t="s">
        <v>972</v>
      </c>
      <c r="D62" s="21" t="s">
        <v>973</v>
      </c>
      <c r="E62" s="24">
        <v>12860</v>
      </c>
      <c r="F62" s="22">
        <v>192.26985999999999</v>
      </c>
      <c r="G62" s="23">
        <v>0.50570897407518101</v>
      </c>
      <c r="H62" s="25"/>
    </row>
    <row r="63" spans="2:8" x14ac:dyDescent="0.2">
      <c r="B63" s="21" t="s">
        <v>974</v>
      </c>
      <c r="C63" s="21" t="s">
        <v>975</v>
      </c>
      <c r="D63" s="21" t="s">
        <v>351</v>
      </c>
      <c r="E63" s="24">
        <v>12377</v>
      </c>
      <c r="F63" s="22">
        <v>188.056138</v>
      </c>
      <c r="G63" s="23">
        <v>0.49462602519459198</v>
      </c>
      <c r="H63" s="25"/>
    </row>
    <row r="64" spans="2:8" x14ac:dyDescent="0.2">
      <c r="B64" s="21" t="s">
        <v>976</v>
      </c>
      <c r="C64" s="21" t="s">
        <v>977</v>
      </c>
      <c r="D64" s="21" t="s">
        <v>95</v>
      </c>
      <c r="E64" s="24">
        <v>17433</v>
      </c>
      <c r="F64" s="22">
        <v>186.88176000000001</v>
      </c>
      <c r="G64" s="23">
        <v>0.491537171364062</v>
      </c>
      <c r="H64" s="25"/>
    </row>
    <row r="65" spans="2:8" x14ac:dyDescent="0.2">
      <c r="B65" s="21" t="s">
        <v>978</v>
      </c>
      <c r="C65" s="21" t="s">
        <v>979</v>
      </c>
      <c r="D65" s="21" t="s">
        <v>641</v>
      </c>
      <c r="E65" s="24">
        <v>4899</v>
      </c>
      <c r="F65" s="22">
        <v>186.72538499999999</v>
      </c>
      <c r="G65" s="23">
        <v>0.491125873197927</v>
      </c>
      <c r="H65" s="25"/>
    </row>
    <row r="66" spans="2:8" x14ac:dyDescent="0.2">
      <c r="B66" s="21" t="s">
        <v>980</v>
      </c>
      <c r="C66" s="21" t="s">
        <v>981</v>
      </c>
      <c r="D66" s="21" t="s">
        <v>53</v>
      </c>
      <c r="E66" s="24">
        <v>6474</v>
      </c>
      <c r="F66" s="22">
        <v>184.63847999999999</v>
      </c>
      <c r="G66" s="23">
        <v>0.485636887110652</v>
      </c>
      <c r="H66" s="25"/>
    </row>
    <row r="67" spans="2:8" x14ac:dyDescent="0.2">
      <c r="B67" s="21" t="s">
        <v>982</v>
      </c>
      <c r="C67" s="21" t="s">
        <v>983</v>
      </c>
      <c r="D67" s="21" t="s">
        <v>641</v>
      </c>
      <c r="E67" s="24">
        <v>5640</v>
      </c>
      <c r="F67" s="22">
        <v>176.58840000000001</v>
      </c>
      <c r="G67" s="23">
        <v>0.46446353368945897</v>
      </c>
      <c r="H67" s="25"/>
    </row>
    <row r="68" spans="2:8" x14ac:dyDescent="0.2">
      <c r="B68" s="21" t="s">
        <v>984</v>
      </c>
      <c r="C68" s="21" t="s">
        <v>985</v>
      </c>
      <c r="D68" s="21" t="s">
        <v>115</v>
      </c>
      <c r="E68" s="24">
        <v>33430</v>
      </c>
      <c r="F68" s="22">
        <v>176.20953</v>
      </c>
      <c r="G68" s="23">
        <v>0.46346702826209901</v>
      </c>
      <c r="H68" s="25"/>
    </row>
    <row r="69" spans="2:8" x14ac:dyDescent="0.2">
      <c r="B69" s="21" t="s">
        <v>986</v>
      </c>
      <c r="C69" s="21" t="s">
        <v>987</v>
      </c>
      <c r="D69" s="21" t="s">
        <v>74</v>
      </c>
      <c r="E69" s="24">
        <v>126465</v>
      </c>
      <c r="F69" s="22">
        <v>176.0266335</v>
      </c>
      <c r="G69" s="23">
        <v>0.462985973137926</v>
      </c>
      <c r="H69" s="25"/>
    </row>
    <row r="70" spans="2:8" x14ac:dyDescent="0.2">
      <c r="B70" s="21" t="s">
        <v>988</v>
      </c>
      <c r="C70" s="21" t="s">
        <v>989</v>
      </c>
      <c r="D70" s="21" t="s">
        <v>822</v>
      </c>
      <c r="E70" s="24">
        <v>415146</v>
      </c>
      <c r="F70" s="22">
        <v>174.6934368</v>
      </c>
      <c r="G70" s="23">
        <v>0.45947939371150198</v>
      </c>
      <c r="H70" s="25"/>
    </row>
    <row r="71" spans="2:8" x14ac:dyDescent="0.2">
      <c r="B71" s="21" t="s">
        <v>990</v>
      </c>
      <c r="C71" s="21" t="s">
        <v>991</v>
      </c>
      <c r="D71" s="21" t="s">
        <v>296</v>
      </c>
      <c r="E71" s="24">
        <v>8174</v>
      </c>
      <c r="F71" s="22">
        <v>171.77661000000001</v>
      </c>
      <c r="G71" s="23">
        <v>0.45180754390320199</v>
      </c>
      <c r="H71" s="25"/>
    </row>
    <row r="72" spans="2:8" x14ac:dyDescent="0.2">
      <c r="B72" s="21" t="s">
        <v>992</v>
      </c>
      <c r="C72" s="21" t="s">
        <v>993</v>
      </c>
      <c r="D72" s="21" t="s">
        <v>230</v>
      </c>
      <c r="E72" s="24">
        <v>7734</v>
      </c>
      <c r="F72" s="22">
        <v>169.35913199999999</v>
      </c>
      <c r="G72" s="23">
        <v>0.44544908335598299</v>
      </c>
      <c r="H72" s="25"/>
    </row>
    <row r="73" spans="2:8" x14ac:dyDescent="0.2">
      <c r="B73" s="21" t="s">
        <v>994</v>
      </c>
      <c r="C73" s="21" t="s">
        <v>995</v>
      </c>
      <c r="D73" s="21" t="s">
        <v>351</v>
      </c>
      <c r="E73" s="24">
        <v>28216</v>
      </c>
      <c r="F73" s="22">
        <v>168.054496</v>
      </c>
      <c r="G73" s="23">
        <v>0.44201762439979703</v>
      </c>
      <c r="H73" s="25"/>
    </row>
    <row r="74" spans="2:8" x14ac:dyDescent="0.2">
      <c r="B74" s="21" t="s">
        <v>996</v>
      </c>
      <c r="C74" s="21" t="s">
        <v>997</v>
      </c>
      <c r="D74" s="21" t="s">
        <v>906</v>
      </c>
      <c r="E74" s="24">
        <v>57238</v>
      </c>
      <c r="F74" s="22">
        <v>167.650102</v>
      </c>
      <c r="G74" s="23">
        <v>0.44095398564298799</v>
      </c>
      <c r="H74" s="25"/>
    </row>
    <row r="75" spans="2:8" x14ac:dyDescent="0.2">
      <c r="B75" s="21" t="s">
        <v>998</v>
      </c>
      <c r="C75" s="21" t="s">
        <v>999</v>
      </c>
      <c r="D75" s="21" t="s">
        <v>29</v>
      </c>
      <c r="E75" s="24">
        <v>22797</v>
      </c>
      <c r="F75" s="22">
        <v>164.05861049999999</v>
      </c>
      <c r="G75" s="23">
        <v>0.43150762997463399</v>
      </c>
      <c r="H75" s="25"/>
    </row>
    <row r="76" spans="2:8" x14ac:dyDescent="0.2">
      <c r="B76" s="21" t="s">
        <v>341</v>
      </c>
      <c r="C76" s="21" t="s">
        <v>342</v>
      </c>
      <c r="D76" s="21" t="s">
        <v>152</v>
      </c>
      <c r="E76" s="24">
        <v>99768</v>
      </c>
      <c r="F76" s="22">
        <v>163.78912560000001</v>
      </c>
      <c r="G76" s="23">
        <v>0.43079882968576999</v>
      </c>
      <c r="H76" s="25"/>
    </row>
    <row r="77" spans="2:8" x14ac:dyDescent="0.2">
      <c r="B77" s="21" t="s">
        <v>1000</v>
      </c>
      <c r="C77" s="21" t="s">
        <v>1001</v>
      </c>
      <c r="D77" s="21" t="s">
        <v>136</v>
      </c>
      <c r="E77" s="24">
        <v>14734</v>
      </c>
      <c r="F77" s="22">
        <v>163.429528</v>
      </c>
      <c r="G77" s="23">
        <v>0.42985301460390601</v>
      </c>
      <c r="H77" s="25"/>
    </row>
    <row r="78" spans="2:8" x14ac:dyDescent="0.2">
      <c r="B78" s="21" t="s">
        <v>1002</v>
      </c>
      <c r="C78" s="21" t="s">
        <v>1003</v>
      </c>
      <c r="D78" s="21" t="s">
        <v>95</v>
      </c>
      <c r="E78" s="24">
        <v>139503</v>
      </c>
      <c r="F78" s="22">
        <v>162.8558022</v>
      </c>
      <c r="G78" s="23">
        <v>0.42834399865248002</v>
      </c>
      <c r="H78" s="25"/>
    </row>
    <row r="79" spans="2:8" x14ac:dyDescent="0.2">
      <c r="B79" s="21" t="s">
        <v>1004</v>
      </c>
      <c r="C79" s="21" t="s">
        <v>1005</v>
      </c>
      <c r="D79" s="21" t="s">
        <v>53</v>
      </c>
      <c r="E79" s="24">
        <v>20316</v>
      </c>
      <c r="F79" s="22">
        <v>162.39594600000001</v>
      </c>
      <c r="G79" s="23">
        <v>0.42713448298983803</v>
      </c>
      <c r="H79" s="25"/>
    </row>
    <row r="80" spans="2:8" x14ac:dyDescent="0.2">
      <c r="B80" s="21" t="s">
        <v>1006</v>
      </c>
      <c r="C80" s="21" t="s">
        <v>1007</v>
      </c>
      <c r="D80" s="21" t="s">
        <v>351</v>
      </c>
      <c r="E80" s="24">
        <v>37263</v>
      </c>
      <c r="F80" s="22">
        <v>162.37352250000001</v>
      </c>
      <c r="G80" s="23">
        <v>0.42707550460820198</v>
      </c>
      <c r="H80" s="25"/>
    </row>
    <row r="81" spans="2:8" x14ac:dyDescent="0.2">
      <c r="B81" s="21" t="s">
        <v>1008</v>
      </c>
      <c r="C81" s="21" t="s">
        <v>1009</v>
      </c>
      <c r="D81" s="21" t="s">
        <v>35</v>
      </c>
      <c r="E81" s="24">
        <v>85686</v>
      </c>
      <c r="F81" s="22">
        <v>161.08967999999999</v>
      </c>
      <c r="G81" s="23">
        <v>0.42369873680096898</v>
      </c>
      <c r="H81" s="25"/>
    </row>
    <row r="82" spans="2:8" x14ac:dyDescent="0.2">
      <c r="B82" s="21" t="s">
        <v>1010</v>
      </c>
      <c r="C82" s="21" t="s">
        <v>1011</v>
      </c>
      <c r="D82" s="21" t="s">
        <v>296</v>
      </c>
      <c r="E82" s="24">
        <v>458354</v>
      </c>
      <c r="F82" s="22">
        <v>161.06559559999999</v>
      </c>
      <c r="G82" s="23">
        <v>0.42363538991334299</v>
      </c>
      <c r="H82" s="25"/>
    </row>
    <row r="83" spans="2:8" x14ac:dyDescent="0.2">
      <c r="B83" s="21" t="s">
        <v>1012</v>
      </c>
      <c r="C83" s="21" t="s">
        <v>1013</v>
      </c>
      <c r="D83" s="21" t="s">
        <v>822</v>
      </c>
      <c r="E83" s="24">
        <v>9432</v>
      </c>
      <c r="F83" s="22">
        <v>160.702416</v>
      </c>
      <c r="G83" s="23">
        <v>0.422680153440393</v>
      </c>
      <c r="H83" s="25"/>
    </row>
    <row r="84" spans="2:8" x14ac:dyDescent="0.2">
      <c r="B84" s="21" t="s">
        <v>1014</v>
      </c>
      <c r="C84" s="21" t="s">
        <v>1015</v>
      </c>
      <c r="D84" s="21" t="s">
        <v>95</v>
      </c>
      <c r="E84" s="24">
        <v>69684</v>
      </c>
      <c r="F84" s="22">
        <v>160.44044160000001</v>
      </c>
      <c r="G84" s="23">
        <v>0.42199110729942302</v>
      </c>
      <c r="H84" s="25"/>
    </row>
    <row r="85" spans="2:8" x14ac:dyDescent="0.2">
      <c r="B85" s="21" t="s">
        <v>1016</v>
      </c>
      <c r="C85" s="21" t="s">
        <v>1017</v>
      </c>
      <c r="D85" s="21" t="s">
        <v>822</v>
      </c>
      <c r="E85" s="24">
        <v>14129</v>
      </c>
      <c r="F85" s="22">
        <v>160.350021</v>
      </c>
      <c r="G85" s="23">
        <v>0.42175328266658002</v>
      </c>
      <c r="H85" s="25"/>
    </row>
    <row r="86" spans="2:8" x14ac:dyDescent="0.2">
      <c r="B86" s="21" t="s">
        <v>1018</v>
      </c>
      <c r="C86" s="21" t="s">
        <v>1019</v>
      </c>
      <c r="D86" s="21" t="s">
        <v>41</v>
      </c>
      <c r="E86" s="24">
        <v>30013</v>
      </c>
      <c r="F86" s="22">
        <v>159.14393250000001</v>
      </c>
      <c r="G86" s="23">
        <v>0.41858102374893702</v>
      </c>
      <c r="H86" s="25"/>
    </row>
    <row r="87" spans="2:8" x14ac:dyDescent="0.2">
      <c r="B87" s="21" t="s">
        <v>1020</v>
      </c>
      <c r="C87" s="21" t="s">
        <v>1021</v>
      </c>
      <c r="D87" s="21" t="s">
        <v>214</v>
      </c>
      <c r="E87" s="24">
        <v>12309</v>
      </c>
      <c r="F87" s="22">
        <v>155.70885000000001</v>
      </c>
      <c r="G87" s="23">
        <v>0.40954605567365698</v>
      </c>
      <c r="H87" s="25"/>
    </row>
    <row r="88" spans="2:8" x14ac:dyDescent="0.2">
      <c r="B88" s="21" t="s">
        <v>1022</v>
      </c>
      <c r="C88" s="21" t="s">
        <v>1023</v>
      </c>
      <c r="D88" s="21" t="s">
        <v>53</v>
      </c>
      <c r="E88" s="24">
        <v>13651</v>
      </c>
      <c r="F88" s="22">
        <v>155.62139999999999</v>
      </c>
      <c r="G88" s="23">
        <v>0.40931604432511298</v>
      </c>
      <c r="H88" s="25"/>
    </row>
    <row r="89" spans="2:8" x14ac:dyDescent="0.2">
      <c r="B89" s="21" t="s">
        <v>1024</v>
      </c>
      <c r="C89" s="21" t="s">
        <v>1025</v>
      </c>
      <c r="D89" s="21" t="s">
        <v>100</v>
      </c>
      <c r="E89" s="24">
        <v>101463</v>
      </c>
      <c r="F89" s="22">
        <v>155.49204750000001</v>
      </c>
      <c r="G89" s="23">
        <v>0.40897582084926998</v>
      </c>
      <c r="H89" s="25"/>
    </row>
    <row r="90" spans="2:8" x14ac:dyDescent="0.2">
      <c r="B90" s="21" t="s">
        <v>1026</v>
      </c>
      <c r="C90" s="21" t="s">
        <v>1027</v>
      </c>
      <c r="D90" s="21" t="s">
        <v>136</v>
      </c>
      <c r="E90" s="24">
        <v>29226</v>
      </c>
      <c r="F90" s="22">
        <v>154.91241299999999</v>
      </c>
      <c r="G90" s="23">
        <v>0.40745126381087898</v>
      </c>
      <c r="H90" s="25"/>
    </row>
    <row r="91" spans="2:8" x14ac:dyDescent="0.2">
      <c r="B91" s="21" t="s">
        <v>1028</v>
      </c>
      <c r="C91" s="21" t="s">
        <v>1029</v>
      </c>
      <c r="D91" s="21" t="s">
        <v>822</v>
      </c>
      <c r="E91" s="24">
        <v>11440</v>
      </c>
      <c r="F91" s="22">
        <v>153.50192000000001</v>
      </c>
      <c r="G91" s="23">
        <v>0.403741379339281</v>
      </c>
      <c r="H91" s="25"/>
    </row>
    <row r="92" spans="2:8" x14ac:dyDescent="0.2">
      <c r="B92" s="21" t="s">
        <v>1030</v>
      </c>
      <c r="C92" s="21" t="s">
        <v>1031</v>
      </c>
      <c r="D92" s="21" t="s">
        <v>296</v>
      </c>
      <c r="E92" s="24">
        <v>22082</v>
      </c>
      <c r="F92" s="22">
        <v>151.67021700000001</v>
      </c>
      <c r="G92" s="23">
        <v>0.39892362659872999</v>
      </c>
      <c r="H92" s="25"/>
    </row>
    <row r="93" spans="2:8" x14ac:dyDescent="0.2">
      <c r="B93" s="21" t="s">
        <v>1032</v>
      </c>
      <c r="C93" s="21" t="s">
        <v>1033</v>
      </c>
      <c r="D93" s="21" t="s">
        <v>143</v>
      </c>
      <c r="E93" s="24">
        <v>869</v>
      </c>
      <c r="F93" s="22">
        <v>150.81495000000001</v>
      </c>
      <c r="G93" s="23">
        <v>0.39667409982874902</v>
      </c>
      <c r="H93" s="25"/>
    </row>
    <row r="94" spans="2:8" x14ac:dyDescent="0.2">
      <c r="B94" s="21" t="s">
        <v>1034</v>
      </c>
      <c r="C94" s="21" t="s">
        <v>1035</v>
      </c>
      <c r="D94" s="21" t="s">
        <v>296</v>
      </c>
      <c r="E94" s="24">
        <v>10567</v>
      </c>
      <c r="F94" s="22">
        <v>150.57974999999999</v>
      </c>
      <c r="G94" s="23">
        <v>0.39605547582443301</v>
      </c>
      <c r="H94" s="25"/>
    </row>
    <row r="95" spans="2:8" x14ac:dyDescent="0.2">
      <c r="B95" s="21" t="s">
        <v>1036</v>
      </c>
      <c r="C95" s="21" t="s">
        <v>1037</v>
      </c>
      <c r="D95" s="21" t="s">
        <v>822</v>
      </c>
      <c r="E95" s="24">
        <v>3548</v>
      </c>
      <c r="F95" s="22">
        <v>148.043848</v>
      </c>
      <c r="G95" s="23">
        <v>0.38938553598687797</v>
      </c>
      <c r="H95" s="25"/>
    </row>
    <row r="96" spans="2:8" x14ac:dyDescent="0.2">
      <c r="B96" s="21" t="s">
        <v>1038</v>
      </c>
      <c r="C96" s="21" t="s">
        <v>1039</v>
      </c>
      <c r="D96" s="21" t="s">
        <v>53</v>
      </c>
      <c r="E96" s="24">
        <v>12688</v>
      </c>
      <c r="F96" s="22">
        <v>147.54875200000001</v>
      </c>
      <c r="G96" s="23">
        <v>0.38808333245779297</v>
      </c>
      <c r="H96" s="25"/>
    </row>
    <row r="97" spans="2:8" x14ac:dyDescent="0.2">
      <c r="B97" s="21" t="s">
        <v>1040</v>
      </c>
      <c r="C97" s="21" t="s">
        <v>1041</v>
      </c>
      <c r="D97" s="21" t="s">
        <v>53</v>
      </c>
      <c r="E97" s="24">
        <v>32974</v>
      </c>
      <c r="F97" s="22">
        <v>147.03106600000001</v>
      </c>
      <c r="G97" s="23">
        <v>0.38672171261808902</v>
      </c>
      <c r="H97" s="25"/>
    </row>
    <row r="98" spans="2:8" x14ac:dyDescent="0.2">
      <c r="B98" s="21" t="s">
        <v>1042</v>
      </c>
      <c r="C98" s="21" t="s">
        <v>1043</v>
      </c>
      <c r="D98" s="21" t="s">
        <v>235</v>
      </c>
      <c r="E98" s="24">
        <v>36308</v>
      </c>
      <c r="F98" s="22">
        <v>146.974784</v>
      </c>
      <c r="G98" s="23">
        <v>0.38657367947093402</v>
      </c>
      <c r="H98" s="25"/>
    </row>
    <row r="99" spans="2:8" x14ac:dyDescent="0.2">
      <c r="B99" s="21" t="s">
        <v>1044</v>
      </c>
      <c r="C99" s="21" t="s">
        <v>1045</v>
      </c>
      <c r="D99" s="21" t="s">
        <v>50</v>
      </c>
      <c r="E99" s="24">
        <v>143291</v>
      </c>
      <c r="F99" s="22">
        <v>144.58061900000001</v>
      </c>
      <c r="G99" s="23">
        <v>0.380276536871898</v>
      </c>
      <c r="H99" s="25"/>
    </row>
    <row r="100" spans="2:8" x14ac:dyDescent="0.2">
      <c r="B100" s="21" t="s">
        <v>1046</v>
      </c>
      <c r="C100" s="21" t="s">
        <v>1047</v>
      </c>
      <c r="D100" s="21" t="s">
        <v>351</v>
      </c>
      <c r="E100" s="24">
        <v>2865</v>
      </c>
      <c r="F100" s="22">
        <v>144.06652500000001</v>
      </c>
      <c r="G100" s="23">
        <v>0.37892436472532098</v>
      </c>
      <c r="H100" s="25"/>
    </row>
    <row r="101" spans="2:8" x14ac:dyDescent="0.2">
      <c r="B101" s="21" t="s">
        <v>1048</v>
      </c>
      <c r="C101" s="21" t="s">
        <v>1049</v>
      </c>
      <c r="D101" s="21" t="s">
        <v>235</v>
      </c>
      <c r="E101" s="24">
        <v>113630</v>
      </c>
      <c r="F101" s="22">
        <v>141.61706899999999</v>
      </c>
      <c r="G101" s="23">
        <v>0.37248179551139299</v>
      </c>
      <c r="H101" s="25"/>
    </row>
    <row r="102" spans="2:8" x14ac:dyDescent="0.2">
      <c r="B102" s="21" t="s">
        <v>1050</v>
      </c>
      <c r="C102" s="21" t="s">
        <v>1051</v>
      </c>
      <c r="D102" s="21" t="s">
        <v>44</v>
      </c>
      <c r="E102" s="24">
        <v>7545</v>
      </c>
      <c r="F102" s="22">
        <v>141.22730999999999</v>
      </c>
      <c r="G102" s="23">
        <v>0.37145664979158699</v>
      </c>
      <c r="H102" s="25"/>
    </row>
    <row r="103" spans="2:8" x14ac:dyDescent="0.2">
      <c r="B103" s="21" t="s">
        <v>1052</v>
      </c>
      <c r="C103" s="21" t="s">
        <v>1053</v>
      </c>
      <c r="D103" s="21" t="s">
        <v>296</v>
      </c>
      <c r="E103" s="24">
        <v>67938</v>
      </c>
      <c r="F103" s="22">
        <v>140.25120720000001</v>
      </c>
      <c r="G103" s="23">
        <v>0.36888930020502197</v>
      </c>
      <c r="H103" s="25"/>
    </row>
    <row r="104" spans="2:8" x14ac:dyDescent="0.2">
      <c r="B104" s="21" t="s">
        <v>1054</v>
      </c>
      <c r="C104" s="21" t="s">
        <v>1055</v>
      </c>
      <c r="D104" s="21" t="s">
        <v>296</v>
      </c>
      <c r="E104" s="24">
        <v>3199</v>
      </c>
      <c r="F104" s="22">
        <v>139.911464</v>
      </c>
      <c r="G104" s="23">
        <v>0.36799570624744099</v>
      </c>
      <c r="H104" s="25"/>
    </row>
    <row r="105" spans="2:8" x14ac:dyDescent="0.2">
      <c r="B105" s="21" t="s">
        <v>1056</v>
      </c>
      <c r="C105" s="21" t="s">
        <v>1057</v>
      </c>
      <c r="D105" s="21" t="s">
        <v>641</v>
      </c>
      <c r="E105" s="24">
        <v>15367</v>
      </c>
      <c r="F105" s="22">
        <v>139.16355200000001</v>
      </c>
      <c r="G105" s="23">
        <v>0.36602854503861398</v>
      </c>
      <c r="H105" s="25"/>
    </row>
    <row r="106" spans="2:8" x14ac:dyDescent="0.2">
      <c r="B106" s="21" t="s">
        <v>1058</v>
      </c>
      <c r="C106" s="21" t="s">
        <v>1059</v>
      </c>
      <c r="D106" s="21" t="s">
        <v>44</v>
      </c>
      <c r="E106" s="24">
        <v>17744</v>
      </c>
      <c r="F106" s="22">
        <v>138.82905600000001</v>
      </c>
      <c r="G106" s="23">
        <v>0.36514875228798599</v>
      </c>
      <c r="H106" s="25"/>
    </row>
    <row r="107" spans="2:8" x14ac:dyDescent="0.2">
      <c r="B107" s="21" t="s">
        <v>1060</v>
      </c>
      <c r="C107" s="21" t="s">
        <v>1061</v>
      </c>
      <c r="D107" s="21" t="s">
        <v>95</v>
      </c>
      <c r="E107" s="24">
        <v>34932</v>
      </c>
      <c r="F107" s="22">
        <v>138.62764200000001</v>
      </c>
      <c r="G107" s="23">
        <v>0.36461899235939199</v>
      </c>
      <c r="H107" s="25"/>
    </row>
    <row r="108" spans="2:8" x14ac:dyDescent="0.2">
      <c r="B108" s="21" t="s">
        <v>1062</v>
      </c>
      <c r="C108" s="21" t="s">
        <v>1063</v>
      </c>
      <c r="D108" s="21" t="s">
        <v>267</v>
      </c>
      <c r="E108" s="24">
        <v>34239</v>
      </c>
      <c r="F108" s="22">
        <v>137.88045299999999</v>
      </c>
      <c r="G108" s="23">
        <v>0.36265373278813001</v>
      </c>
      <c r="H108" s="25"/>
    </row>
    <row r="109" spans="2:8" x14ac:dyDescent="0.2">
      <c r="B109" s="21" t="s">
        <v>1064</v>
      </c>
      <c r="C109" s="21" t="s">
        <v>1065</v>
      </c>
      <c r="D109" s="21" t="s">
        <v>92</v>
      </c>
      <c r="E109" s="24">
        <v>6894</v>
      </c>
      <c r="F109" s="22">
        <v>137.09408400000001</v>
      </c>
      <c r="G109" s="23">
        <v>0.36058542182023001</v>
      </c>
      <c r="H109" s="25"/>
    </row>
    <row r="110" spans="2:8" x14ac:dyDescent="0.2">
      <c r="B110" s="21" t="s">
        <v>1066</v>
      </c>
      <c r="C110" s="21" t="s">
        <v>1067</v>
      </c>
      <c r="D110" s="21" t="s">
        <v>1068</v>
      </c>
      <c r="E110" s="24">
        <v>106068</v>
      </c>
      <c r="F110" s="22">
        <v>136.81711319999999</v>
      </c>
      <c r="G110" s="23">
        <v>0.359856932086495</v>
      </c>
      <c r="H110" s="25"/>
    </row>
    <row r="111" spans="2:8" x14ac:dyDescent="0.2">
      <c r="B111" s="21" t="s">
        <v>1069</v>
      </c>
      <c r="C111" s="21" t="s">
        <v>1070</v>
      </c>
      <c r="D111" s="21" t="s">
        <v>143</v>
      </c>
      <c r="E111" s="24">
        <v>411972</v>
      </c>
      <c r="F111" s="22">
        <v>136.69230959999999</v>
      </c>
      <c r="G111" s="23">
        <v>0.359528673146082</v>
      </c>
      <c r="H111" s="25"/>
    </row>
    <row r="112" spans="2:8" x14ac:dyDescent="0.2">
      <c r="B112" s="21" t="s">
        <v>1071</v>
      </c>
      <c r="C112" s="21" t="s">
        <v>1072</v>
      </c>
      <c r="D112" s="21" t="s">
        <v>351</v>
      </c>
      <c r="E112" s="24">
        <v>12085</v>
      </c>
      <c r="F112" s="22">
        <v>132.95917</v>
      </c>
      <c r="G112" s="23">
        <v>0.34970975406435301</v>
      </c>
      <c r="H112" s="25"/>
    </row>
    <row r="113" spans="2:8" x14ac:dyDescent="0.2">
      <c r="B113" s="21" t="s">
        <v>1073</v>
      </c>
      <c r="C113" s="21" t="s">
        <v>1074</v>
      </c>
      <c r="D113" s="21" t="s">
        <v>242</v>
      </c>
      <c r="E113" s="24">
        <v>8316</v>
      </c>
      <c r="F113" s="22">
        <v>132.09134399999999</v>
      </c>
      <c r="G113" s="23">
        <v>0.34742719456108101</v>
      </c>
      <c r="H113" s="25"/>
    </row>
    <row r="114" spans="2:8" x14ac:dyDescent="0.2">
      <c r="B114" s="21" t="s">
        <v>1075</v>
      </c>
      <c r="C114" s="21" t="s">
        <v>1076</v>
      </c>
      <c r="D114" s="21" t="s">
        <v>35</v>
      </c>
      <c r="E114" s="24">
        <v>8673</v>
      </c>
      <c r="F114" s="22">
        <v>131.09239500000001</v>
      </c>
      <c r="G114" s="23">
        <v>0.34479975480560698</v>
      </c>
      <c r="H114" s="25"/>
    </row>
    <row r="115" spans="2:8" x14ac:dyDescent="0.2">
      <c r="B115" s="21" t="s">
        <v>1077</v>
      </c>
      <c r="C115" s="21" t="s">
        <v>1078</v>
      </c>
      <c r="D115" s="21" t="s">
        <v>44</v>
      </c>
      <c r="E115" s="24">
        <v>29336</v>
      </c>
      <c r="F115" s="22">
        <v>130.33984799999999</v>
      </c>
      <c r="G115" s="23">
        <v>0.34282040260077701</v>
      </c>
      <c r="H115" s="25"/>
    </row>
    <row r="116" spans="2:8" x14ac:dyDescent="0.2">
      <c r="B116" s="21" t="s">
        <v>1079</v>
      </c>
      <c r="C116" s="21" t="s">
        <v>1080</v>
      </c>
      <c r="D116" s="21" t="s">
        <v>214</v>
      </c>
      <c r="E116" s="24">
        <v>186678</v>
      </c>
      <c r="F116" s="22">
        <v>130.03989480000001</v>
      </c>
      <c r="G116" s="23">
        <v>0.34203146446433402</v>
      </c>
      <c r="H116" s="25"/>
    </row>
    <row r="117" spans="2:8" x14ac:dyDescent="0.2">
      <c r="B117" s="21" t="s">
        <v>1081</v>
      </c>
      <c r="C117" s="21" t="s">
        <v>1082</v>
      </c>
      <c r="D117" s="21" t="s">
        <v>267</v>
      </c>
      <c r="E117" s="24">
        <v>8843</v>
      </c>
      <c r="F117" s="22">
        <v>127.843251</v>
      </c>
      <c r="G117" s="23">
        <v>0.33625384293537097</v>
      </c>
      <c r="H117" s="25"/>
    </row>
    <row r="118" spans="2:8" x14ac:dyDescent="0.2">
      <c r="B118" s="21" t="s">
        <v>1083</v>
      </c>
      <c r="C118" s="21" t="s">
        <v>1084</v>
      </c>
      <c r="D118" s="21" t="s">
        <v>155</v>
      </c>
      <c r="E118" s="24">
        <v>35521</v>
      </c>
      <c r="F118" s="22">
        <v>127.78679750000001</v>
      </c>
      <c r="G118" s="23">
        <v>0.33610535870821301</v>
      </c>
      <c r="H118" s="25"/>
    </row>
    <row r="119" spans="2:8" x14ac:dyDescent="0.2">
      <c r="B119" s="21" t="s">
        <v>1085</v>
      </c>
      <c r="C119" s="21" t="s">
        <v>1086</v>
      </c>
      <c r="D119" s="21" t="s">
        <v>235</v>
      </c>
      <c r="E119" s="24">
        <v>25071</v>
      </c>
      <c r="F119" s="22">
        <v>127.56124800000001</v>
      </c>
      <c r="G119" s="23">
        <v>0.33551211748856402</v>
      </c>
      <c r="H119" s="25"/>
    </row>
    <row r="120" spans="2:8" x14ac:dyDescent="0.2">
      <c r="B120" s="21" t="s">
        <v>1087</v>
      </c>
      <c r="C120" s="21" t="s">
        <v>1088</v>
      </c>
      <c r="D120" s="21" t="s">
        <v>291</v>
      </c>
      <c r="E120" s="24">
        <v>5123</v>
      </c>
      <c r="F120" s="22">
        <v>125.272719</v>
      </c>
      <c r="G120" s="23">
        <v>0.32949281912983303</v>
      </c>
      <c r="H120" s="25"/>
    </row>
    <row r="121" spans="2:8" x14ac:dyDescent="0.2">
      <c r="B121" s="21" t="s">
        <v>1089</v>
      </c>
      <c r="C121" s="21" t="s">
        <v>1090</v>
      </c>
      <c r="D121" s="21" t="s">
        <v>214</v>
      </c>
      <c r="E121" s="24">
        <v>49378</v>
      </c>
      <c r="F121" s="22">
        <v>124.358493</v>
      </c>
      <c r="G121" s="23">
        <v>0.327088218156322</v>
      </c>
      <c r="H121" s="25"/>
    </row>
    <row r="122" spans="2:8" x14ac:dyDescent="0.2">
      <c r="B122" s="21" t="s">
        <v>1091</v>
      </c>
      <c r="C122" s="21" t="s">
        <v>1092</v>
      </c>
      <c r="D122" s="21" t="s">
        <v>95</v>
      </c>
      <c r="E122" s="24">
        <v>64893</v>
      </c>
      <c r="F122" s="22">
        <v>124.12733040000001</v>
      </c>
      <c r="G122" s="23">
        <v>0.326480213338039</v>
      </c>
      <c r="H122" s="25"/>
    </row>
    <row r="123" spans="2:8" x14ac:dyDescent="0.2">
      <c r="B123" s="21" t="s">
        <v>1093</v>
      </c>
      <c r="C123" s="21" t="s">
        <v>1094</v>
      </c>
      <c r="D123" s="21" t="s">
        <v>53</v>
      </c>
      <c r="E123" s="24">
        <v>5989</v>
      </c>
      <c r="F123" s="22">
        <v>123.11587299999999</v>
      </c>
      <c r="G123" s="23">
        <v>0.32381987393760098</v>
      </c>
      <c r="H123" s="25"/>
    </row>
    <row r="124" spans="2:8" x14ac:dyDescent="0.2">
      <c r="B124" s="21" t="s">
        <v>1095</v>
      </c>
      <c r="C124" s="21" t="s">
        <v>1096</v>
      </c>
      <c r="D124" s="21" t="s">
        <v>730</v>
      </c>
      <c r="E124" s="24">
        <v>56163</v>
      </c>
      <c r="F124" s="22">
        <v>123.0419004</v>
      </c>
      <c r="G124" s="23">
        <v>0.32362531090179503</v>
      </c>
      <c r="H124" s="25"/>
    </row>
    <row r="125" spans="2:8" x14ac:dyDescent="0.2">
      <c r="B125" s="21" t="s">
        <v>1097</v>
      </c>
      <c r="C125" s="21" t="s">
        <v>1098</v>
      </c>
      <c r="D125" s="21" t="s">
        <v>115</v>
      </c>
      <c r="E125" s="24">
        <v>27506</v>
      </c>
      <c r="F125" s="22">
        <v>123.03433800000001</v>
      </c>
      <c r="G125" s="23">
        <v>0.32360542024630901</v>
      </c>
      <c r="H125" s="25"/>
    </row>
    <row r="126" spans="2:8" x14ac:dyDescent="0.2">
      <c r="B126" s="21" t="s">
        <v>31</v>
      </c>
      <c r="C126" s="21" t="s">
        <v>32</v>
      </c>
      <c r="D126" s="21" t="s">
        <v>29</v>
      </c>
      <c r="E126" s="24">
        <v>10805</v>
      </c>
      <c r="F126" s="22">
        <v>122.09650000000001</v>
      </c>
      <c r="G126" s="23">
        <v>0.32113871489358897</v>
      </c>
      <c r="H126" s="25"/>
    </row>
    <row r="127" spans="2:8" x14ac:dyDescent="0.2">
      <c r="B127" s="21" t="s">
        <v>1099</v>
      </c>
      <c r="C127" s="21" t="s">
        <v>1100</v>
      </c>
      <c r="D127" s="21" t="s">
        <v>152</v>
      </c>
      <c r="E127" s="24">
        <v>20556</v>
      </c>
      <c r="F127" s="22">
        <v>121.17762</v>
      </c>
      <c r="G127" s="23">
        <v>0.31872187295019699</v>
      </c>
      <c r="H127" s="25"/>
    </row>
    <row r="128" spans="2:8" x14ac:dyDescent="0.2">
      <c r="B128" s="21" t="s">
        <v>1101</v>
      </c>
      <c r="C128" s="21" t="s">
        <v>1102</v>
      </c>
      <c r="D128" s="21" t="s">
        <v>296</v>
      </c>
      <c r="E128" s="24">
        <v>18555</v>
      </c>
      <c r="F128" s="22">
        <v>120.032295</v>
      </c>
      <c r="G128" s="23">
        <v>0.31570943443938299</v>
      </c>
      <c r="H128" s="25"/>
    </row>
    <row r="129" spans="2:8" x14ac:dyDescent="0.2">
      <c r="B129" s="21" t="s">
        <v>1103</v>
      </c>
      <c r="C129" s="21" t="s">
        <v>1104</v>
      </c>
      <c r="D129" s="21" t="s">
        <v>152</v>
      </c>
      <c r="E129" s="24">
        <v>12735</v>
      </c>
      <c r="F129" s="22">
        <v>118.6902</v>
      </c>
      <c r="G129" s="23">
        <v>0.31217945066781699</v>
      </c>
      <c r="H129" s="25"/>
    </row>
    <row r="130" spans="2:8" x14ac:dyDescent="0.2">
      <c r="B130" s="21" t="s">
        <v>1105</v>
      </c>
      <c r="C130" s="21" t="s">
        <v>1106</v>
      </c>
      <c r="D130" s="21" t="s">
        <v>155</v>
      </c>
      <c r="E130" s="24">
        <v>26693</v>
      </c>
      <c r="F130" s="22">
        <v>118.009753</v>
      </c>
      <c r="G130" s="23">
        <v>0.310389736178595</v>
      </c>
      <c r="H130" s="25"/>
    </row>
    <row r="131" spans="2:8" x14ac:dyDescent="0.2">
      <c r="B131" s="21" t="s">
        <v>1107</v>
      </c>
      <c r="C131" s="21" t="s">
        <v>1108</v>
      </c>
      <c r="D131" s="21" t="s">
        <v>641</v>
      </c>
      <c r="E131" s="24">
        <v>397</v>
      </c>
      <c r="F131" s="22">
        <v>117.0753</v>
      </c>
      <c r="G131" s="23">
        <v>0.30793193406675401</v>
      </c>
      <c r="H131" s="25"/>
    </row>
    <row r="132" spans="2:8" x14ac:dyDescent="0.2">
      <c r="B132" s="21" t="s">
        <v>1109</v>
      </c>
      <c r="C132" s="21" t="s">
        <v>1110</v>
      </c>
      <c r="D132" s="21" t="s">
        <v>296</v>
      </c>
      <c r="E132" s="24">
        <v>3772</v>
      </c>
      <c r="F132" s="22">
        <v>116.449184</v>
      </c>
      <c r="G132" s="23">
        <v>0.30628512119648899</v>
      </c>
      <c r="H132" s="25"/>
    </row>
    <row r="133" spans="2:8" x14ac:dyDescent="0.2">
      <c r="B133" s="21" t="s">
        <v>1111</v>
      </c>
      <c r="C133" s="21" t="s">
        <v>1112</v>
      </c>
      <c r="D133" s="21" t="s">
        <v>291</v>
      </c>
      <c r="E133" s="24">
        <v>10553</v>
      </c>
      <c r="F133" s="22">
        <v>115.143783</v>
      </c>
      <c r="G133" s="23">
        <v>0.30285165013416698</v>
      </c>
      <c r="H133" s="25"/>
    </row>
    <row r="134" spans="2:8" x14ac:dyDescent="0.2">
      <c r="B134" s="21" t="s">
        <v>1113</v>
      </c>
      <c r="C134" s="21" t="s">
        <v>1114</v>
      </c>
      <c r="D134" s="21" t="s">
        <v>906</v>
      </c>
      <c r="E134" s="24">
        <v>7349</v>
      </c>
      <c r="F134" s="22">
        <v>114.401883</v>
      </c>
      <c r="G134" s="23">
        <v>0.30090030171238902</v>
      </c>
      <c r="H134" s="25"/>
    </row>
    <row r="135" spans="2:8" x14ac:dyDescent="0.2">
      <c r="B135" s="21" t="s">
        <v>1115</v>
      </c>
      <c r="C135" s="21" t="s">
        <v>1116</v>
      </c>
      <c r="D135" s="21" t="s">
        <v>136</v>
      </c>
      <c r="E135" s="24">
        <v>13740</v>
      </c>
      <c r="F135" s="22">
        <v>111.9123</v>
      </c>
      <c r="G135" s="23">
        <v>0.29435219029854098</v>
      </c>
      <c r="H135" s="25"/>
    </row>
    <row r="136" spans="2:8" x14ac:dyDescent="0.2">
      <c r="B136" s="21" t="s">
        <v>1117</v>
      </c>
      <c r="C136" s="21" t="s">
        <v>1118</v>
      </c>
      <c r="D136" s="21" t="s">
        <v>47</v>
      </c>
      <c r="E136" s="24">
        <v>18599</v>
      </c>
      <c r="F136" s="22">
        <v>111.6776955</v>
      </c>
      <c r="G136" s="23">
        <v>0.293735132580767</v>
      </c>
      <c r="H136" s="25"/>
    </row>
    <row r="137" spans="2:8" x14ac:dyDescent="0.2">
      <c r="B137" s="21" t="s">
        <v>1119</v>
      </c>
      <c r="C137" s="21" t="s">
        <v>1120</v>
      </c>
      <c r="D137" s="21" t="s">
        <v>235</v>
      </c>
      <c r="E137" s="24">
        <v>877723</v>
      </c>
      <c r="F137" s="22">
        <v>111.6463656</v>
      </c>
      <c r="G137" s="23">
        <v>0.293652728549335</v>
      </c>
      <c r="H137" s="25"/>
    </row>
    <row r="138" spans="2:8" x14ac:dyDescent="0.2">
      <c r="B138" s="21" t="s">
        <v>1121</v>
      </c>
      <c r="C138" s="21" t="s">
        <v>1122</v>
      </c>
      <c r="D138" s="21" t="s">
        <v>214</v>
      </c>
      <c r="E138" s="24">
        <v>706762</v>
      </c>
      <c r="F138" s="22">
        <v>111.1736626</v>
      </c>
      <c r="G138" s="23">
        <v>0.29240942318065999</v>
      </c>
      <c r="H138" s="25"/>
    </row>
    <row r="139" spans="2:8" x14ac:dyDescent="0.2">
      <c r="B139" s="21" t="s">
        <v>1123</v>
      </c>
      <c r="C139" s="21" t="s">
        <v>1124</v>
      </c>
      <c r="D139" s="21" t="s">
        <v>95</v>
      </c>
      <c r="E139" s="24">
        <v>15361</v>
      </c>
      <c r="F139" s="22">
        <v>110.8065735</v>
      </c>
      <c r="G139" s="23">
        <v>0.29144390392478098</v>
      </c>
      <c r="H139" s="25"/>
    </row>
    <row r="140" spans="2:8" x14ac:dyDescent="0.2">
      <c r="B140" s="21" t="s">
        <v>1125</v>
      </c>
      <c r="C140" s="21" t="s">
        <v>1126</v>
      </c>
      <c r="D140" s="21" t="s">
        <v>41</v>
      </c>
      <c r="E140" s="24">
        <v>20545</v>
      </c>
      <c r="F140" s="22">
        <v>110.018475</v>
      </c>
      <c r="G140" s="23">
        <v>0.28937104401889102</v>
      </c>
      <c r="H140" s="25"/>
    </row>
    <row r="141" spans="2:8" x14ac:dyDescent="0.2">
      <c r="B141" s="21" t="s">
        <v>1127</v>
      </c>
      <c r="C141" s="21" t="s">
        <v>1128</v>
      </c>
      <c r="D141" s="21" t="s">
        <v>973</v>
      </c>
      <c r="E141" s="24">
        <v>165324</v>
      </c>
      <c r="F141" s="22">
        <v>109.775136</v>
      </c>
      <c r="G141" s="23">
        <v>0.28873101278340502</v>
      </c>
      <c r="H141" s="25"/>
    </row>
    <row r="142" spans="2:8" x14ac:dyDescent="0.2">
      <c r="B142" s="21" t="s">
        <v>1129</v>
      </c>
      <c r="C142" s="21" t="s">
        <v>1130</v>
      </c>
      <c r="D142" s="21" t="s">
        <v>267</v>
      </c>
      <c r="E142" s="24">
        <v>8979</v>
      </c>
      <c r="F142" s="22">
        <v>109.42707299999999</v>
      </c>
      <c r="G142" s="23">
        <v>0.28781553605375199</v>
      </c>
      <c r="H142" s="25"/>
    </row>
    <row r="143" spans="2:8" x14ac:dyDescent="0.2">
      <c r="B143" s="21" t="s">
        <v>1131</v>
      </c>
      <c r="C143" s="21" t="s">
        <v>1132</v>
      </c>
      <c r="D143" s="21" t="s">
        <v>95</v>
      </c>
      <c r="E143" s="24">
        <v>15194</v>
      </c>
      <c r="F143" s="22">
        <v>109.33602399999999</v>
      </c>
      <c r="G143" s="23">
        <v>0.287576058600653</v>
      </c>
      <c r="H143" s="25"/>
    </row>
    <row r="144" spans="2:8" x14ac:dyDescent="0.2">
      <c r="B144" s="21" t="s">
        <v>1133</v>
      </c>
      <c r="C144" s="21" t="s">
        <v>1134</v>
      </c>
      <c r="D144" s="21" t="s">
        <v>973</v>
      </c>
      <c r="E144" s="24">
        <v>17811</v>
      </c>
      <c r="F144" s="22">
        <v>108.2107305</v>
      </c>
      <c r="G144" s="23">
        <v>0.28461630702326901</v>
      </c>
      <c r="H144" s="25"/>
    </row>
    <row r="145" spans="2:8" x14ac:dyDescent="0.2">
      <c r="B145" s="21" t="s">
        <v>1135</v>
      </c>
      <c r="C145" s="21" t="s">
        <v>1136</v>
      </c>
      <c r="D145" s="21" t="s">
        <v>74</v>
      </c>
      <c r="E145" s="24">
        <v>10268</v>
      </c>
      <c r="F145" s="22">
        <v>107.65998</v>
      </c>
      <c r="G145" s="23">
        <v>0.283167720800101</v>
      </c>
      <c r="H145" s="25"/>
    </row>
    <row r="146" spans="2:8" x14ac:dyDescent="0.2">
      <c r="B146" s="21" t="s">
        <v>1137</v>
      </c>
      <c r="C146" s="21" t="s">
        <v>1138</v>
      </c>
      <c r="D146" s="21" t="s">
        <v>50</v>
      </c>
      <c r="E146" s="24">
        <v>13207</v>
      </c>
      <c r="F146" s="22">
        <v>106.382385</v>
      </c>
      <c r="G146" s="23">
        <v>0.27980738519298298</v>
      </c>
      <c r="H146" s="25"/>
    </row>
    <row r="147" spans="2:8" x14ac:dyDescent="0.2">
      <c r="B147" s="21" t="s">
        <v>1139</v>
      </c>
      <c r="C147" s="21" t="s">
        <v>1140</v>
      </c>
      <c r="D147" s="21" t="s">
        <v>155</v>
      </c>
      <c r="E147" s="24">
        <v>1466</v>
      </c>
      <c r="F147" s="22">
        <v>103.74881999999999</v>
      </c>
      <c r="G147" s="23">
        <v>0.27288057173241098</v>
      </c>
      <c r="H147" s="25"/>
    </row>
    <row r="148" spans="2:8" x14ac:dyDescent="0.2">
      <c r="B148" s="21" t="s">
        <v>1141</v>
      </c>
      <c r="C148" s="21" t="s">
        <v>1142</v>
      </c>
      <c r="D148" s="21" t="s">
        <v>44</v>
      </c>
      <c r="E148" s="24">
        <v>6423</v>
      </c>
      <c r="F148" s="22">
        <v>103.442415</v>
      </c>
      <c r="G148" s="23">
        <v>0.27207466404515601</v>
      </c>
      <c r="H148" s="25"/>
    </row>
    <row r="149" spans="2:8" x14ac:dyDescent="0.2">
      <c r="B149" s="21" t="s">
        <v>1143</v>
      </c>
      <c r="C149" s="21" t="s">
        <v>1144</v>
      </c>
      <c r="D149" s="21" t="s">
        <v>242</v>
      </c>
      <c r="E149" s="24">
        <v>5281</v>
      </c>
      <c r="F149" s="22">
        <v>102.64679700000001</v>
      </c>
      <c r="G149" s="23">
        <v>0.269982026319535</v>
      </c>
      <c r="H149" s="25"/>
    </row>
    <row r="150" spans="2:8" x14ac:dyDescent="0.2">
      <c r="B150" s="21" t="s">
        <v>1145</v>
      </c>
      <c r="C150" s="21" t="s">
        <v>1146</v>
      </c>
      <c r="D150" s="21" t="s">
        <v>30</v>
      </c>
      <c r="E150" s="24">
        <v>35731</v>
      </c>
      <c r="F150" s="22">
        <v>102.3157185</v>
      </c>
      <c r="G150" s="23">
        <v>0.26911122229141898</v>
      </c>
      <c r="H150" s="25"/>
    </row>
    <row r="151" spans="2:8" x14ac:dyDescent="0.2">
      <c r="B151" s="21" t="s">
        <v>1147</v>
      </c>
      <c r="C151" s="21" t="s">
        <v>1148</v>
      </c>
      <c r="D151" s="21" t="s">
        <v>235</v>
      </c>
      <c r="E151" s="24">
        <v>305626</v>
      </c>
      <c r="F151" s="22">
        <v>101.2538938</v>
      </c>
      <c r="G151" s="23">
        <v>0.266318406612016</v>
      </c>
      <c r="H151" s="25"/>
    </row>
    <row r="152" spans="2:8" x14ac:dyDescent="0.2">
      <c r="B152" s="21" t="s">
        <v>1149</v>
      </c>
      <c r="C152" s="21" t="s">
        <v>1150</v>
      </c>
      <c r="D152" s="21" t="s">
        <v>692</v>
      </c>
      <c r="E152" s="24">
        <v>77763</v>
      </c>
      <c r="F152" s="22">
        <v>100.392033</v>
      </c>
      <c r="G152" s="23">
        <v>0.26405153680224103</v>
      </c>
      <c r="H152" s="25"/>
    </row>
    <row r="153" spans="2:8" x14ac:dyDescent="0.2">
      <c r="B153" s="21" t="s">
        <v>1151</v>
      </c>
      <c r="C153" s="21" t="s">
        <v>1152</v>
      </c>
      <c r="D153" s="21" t="s">
        <v>95</v>
      </c>
      <c r="E153" s="24">
        <v>9798</v>
      </c>
      <c r="F153" s="22">
        <v>100.292328</v>
      </c>
      <c r="G153" s="23">
        <v>0.26378929230245202</v>
      </c>
      <c r="H153" s="25"/>
    </row>
    <row r="154" spans="2:8" x14ac:dyDescent="0.2">
      <c r="B154" s="21" t="s">
        <v>1153</v>
      </c>
      <c r="C154" s="21" t="s">
        <v>1154</v>
      </c>
      <c r="D154" s="21" t="s">
        <v>1155</v>
      </c>
      <c r="E154" s="24">
        <v>6885</v>
      </c>
      <c r="F154" s="22">
        <v>99.798074999999997</v>
      </c>
      <c r="G154" s="23">
        <v>0.26248930603542298</v>
      </c>
      <c r="H154" s="25"/>
    </row>
    <row r="155" spans="2:8" x14ac:dyDescent="0.2">
      <c r="B155" s="21" t="s">
        <v>1156</v>
      </c>
      <c r="C155" s="21" t="s">
        <v>1157</v>
      </c>
      <c r="D155" s="21" t="s">
        <v>291</v>
      </c>
      <c r="E155" s="24">
        <v>21134</v>
      </c>
      <c r="F155" s="22">
        <v>99.340367000000001</v>
      </c>
      <c r="G155" s="23">
        <v>0.26128544057722802</v>
      </c>
      <c r="H155" s="25"/>
    </row>
    <row r="156" spans="2:8" x14ac:dyDescent="0.2">
      <c r="B156" s="21" t="s">
        <v>1158</v>
      </c>
      <c r="C156" s="21" t="s">
        <v>1159</v>
      </c>
      <c r="D156" s="21" t="s">
        <v>30</v>
      </c>
      <c r="E156" s="24">
        <v>89546</v>
      </c>
      <c r="F156" s="22">
        <v>97.846914200000001</v>
      </c>
      <c r="G156" s="23">
        <v>0.25735735489953698</v>
      </c>
      <c r="H156" s="25"/>
    </row>
    <row r="157" spans="2:8" x14ac:dyDescent="0.2">
      <c r="B157" s="21" t="s">
        <v>1160</v>
      </c>
      <c r="C157" s="21" t="s">
        <v>1161</v>
      </c>
      <c r="D157" s="21" t="s">
        <v>351</v>
      </c>
      <c r="E157" s="24">
        <v>6013</v>
      </c>
      <c r="F157" s="22">
        <v>97.182106000000005</v>
      </c>
      <c r="G157" s="23">
        <v>0.255608773646194</v>
      </c>
      <c r="H157" s="25"/>
    </row>
    <row r="158" spans="2:8" x14ac:dyDescent="0.2">
      <c r="B158" s="21" t="s">
        <v>1162</v>
      </c>
      <c r="C158" s="21" t="s">
        <v>1163</v>
      </c>
      <c r="D158" s="21" t="s">
        <v>41</v>
      </c>
      <c r="E158" s="24">
        <v>29935</v>
      </c>
      <c r="F158" s="22">
        <v>96.690049999999999</v>
      </c>
      <c r="G158" s="23">
        <v>0.25431456593757301</v>
      </c>
      <c r="H158" s="25"/>
    </row>
    <row r="159" spans="2:8" x14ac:dyDescent="0.2">
      <c r="B159" s="21" t="s">
        <v>1164</v>
      </c>
      <c r="C159" s="21" t="s">
        <v>1165</v>
      </c>
      <c r="D159" s="21" t="s">
        <v>136</v>
      </c>
      <c r="E159" s="24">
        <v>2157</v>
      </c>
      <c r="F159" s="22">
        <v>96.094350000000006</v>
      </c>
      <c r="G159" s="23">
        <v>0.25274775335521299</v>
      </c>
      <c r="H159" s="25"/>
    </row>
    <row r="160" spans="2:8" x14ac:dyDescent="0.2">
      <c r="B160" s="21" t="s">
        <v>1166</v>
      </c>
      <c r="C160" s="21" t="s">
        <v>1167</v>
      </c>
      <c r="D160" s="21" t="s">
        <v>291</v>
      </c>
      <c r="E160" s="24">
        <v>173849</v>
      </c>
      <c r="F160" s="22">
        <v>95.964647999999997</v>
      </c>
      <c r="G160" s="23">
        <v>0.25240661062303699</v>
      </c>
      <c r="H160" s="25"/>
    </row>
    <row r="161" spans="2:8" x14ac:dyDescent="0.2">
      <c r="B161" s="21" t="s">
        <v>1168</v>
      </c>
      <c r="C161" s="21" t="s">
        <v>1169</v>
      </c>
      <c r="D161" s="21" t="s">
        <v>53</v>
      </c>
      <c r="E161" s="24">
        <v>42033</v>
      </c>
      <c r="F161" s="22">
        <v>95.856256500000001</v>
      </c>
      <c r="G161" s="23">
        <v>0.25212151885533401</v>
      </c>
      <c r="H161" s="25"/>
    </row>
    <row r="162" spans="2:8" x14ac:dyDescent="0.2">
      <c r="B162" s="21" t="s">
        <v>1170</v>
      </c>
      <c r="C162" s="21" t="s">
        <v>1171</v>
      </c>
      <c r="D162" s="21" t="s">
        <v>230</v>
      </c>
      <c r="E162" s="24">
        <v>62646</v>
      </c>
      <c r="F162" s="22">
        <v>95.729352599999999</v>
      </c>
      <c r="G162" s="23">
        <v>0.25178773569724999</v>
      </c>
      <c r="H162" s="25"/>
    </row>
    <row r="163" spans="2:8" x14ac:dyDescent="0.2">
      <c r="B163" s="21" t="s">
        <v>1172</v>
      </c>
      <c r="C163" s="21" t="s">
        <v>1173</v>
      </c>
      <c r="D163" s="21" t="s">
        <v>30</v>
      </c>
      <c r="E163" s="24">
        <v>6220</v>
      </c>
      <c r="F163" s="22">
        <v>95.302840000000003</v>
      </c>
      <c r="G163" s="23">
        <v>0.25066592050803499</v>
      </c>
      <c r="H163" s="25"/>
    </row>
    <row r="164" spans="2:8" x14ac:dyDescent="0.2">
      <c r="B164" s="21" t="s">
        <v>1174</v>
      </c>
      <c r="C164" s="21" t="s">
        <v>1175</v>
      </c>
      <c r="D164" s="21" t="s">
        <v>115</v>
      </c>
      <c r="E164" s="24">
        <v>9493</v>
      </c>
      <c r="F164" s="22">
        <v>95.300227000000007</v>
      </c>
      <c r="G164" s="23">
        <v>0.25065904778472198</v>
      </c>
      <c r="H164" s="25"/>
    </row>
    <row r="165" spans="2:8" x14ac:dyDescent="0.2">
      <c r="B165" s="21" t="s">
        <v>1176</v>
      </c>
      <c r="C165" s="21" t="s">
        <v>1177</v>
      </c>
      <c r="D165" s="21" t="s">
        <v>692</v>
      </c>
      <c r="E165" s="24">
        <v>26774</v>
      </c>
      <c r="F165" s="22">
        <v>94.753185999999999</v>
      </c>
      <c r="G165" s="23">
        <v>0.249220218303663</v>
      </c>
      <c r="H165" s="25"/>
    </row>
    <row r="166" spans="2:8" x14ac:dyDescent="0.2">
      <c r="B166" s="21" t="s">
        <v>1178</v>
      </c>
      <c r="C166" s="21" t="s">
        <v>1179</v>
      </c>
      <c r="D166" s="21" t="s">
        <v>641</v>
      </c>
      <c r="E166" s="24">
        <v>14479</v>
      </c>
      <c r="F166" s="22">
        <v>94.714378499999995</v>
      </c>
      <c r="G166" s="23">
        <v>0.24911814665805301</v>
      </c>
      <c r="H166" s="25"/>
    </row>
    <row r="167" spans="2:8" x14ac:dyDescent="0.2">
      <c r="B167" s="21" t="s">
        <v>1180</v>
      </c>
      <c r="C167" s="21" t="s">
        <v>1181</v>
      </c>
      <c r="D167" s="21" t="s">
        <v>71</v>
      </c>
      <c r="E167" s="24">
        <v>80413</v>
      </c>
      <c r="F167" s="22">
        <v>94.235994700000006</v>
      </c>
      <c r="G167" s="23">
        <v>0.247859899625928</v>
      </c>
      <c r="H167" s="25"/>
    </row>
    <row r="168" spans="2:8" x14ac:dyDescent="0.2">
      <c r="B168" s="21" t="s">
        <v>1182</v>
      </c>
      <c r="C168" s="21" t="s">
        <v>1183</v>
      </c>
      <c r="D168" s="21" t="s">
        <v>152</v>
      </c>
      <c r="E168" s="24">
        <v>24814</v>
      </c>
      <c r="F168" s="22">
        <v>94.169129999999996</v>
      </c>
      <c r="G168" s="23">
        <v>0.24768403181784401</v>
      </c>
      <c r="H168" s="25"/>
    </row>
    <row r="169" spans="2:8" x14ac:dyDescent="0.2">
      <c r="B169" s="21" t="s">
        <v>1184</v>
      </c>
      <c r="C169" s="21" t="s">
        <v>1185</v>
      </c>
      <c r="D169" s="21" t="s">
        <v>235</v>
      </c>
      <c r="E169" s="24">
        <v>524797</v>
      </c>
      <c r="F169" s="22">
        <v>93.991142699999997</v>
      </c>
      <c r="G169" s="23">
        <v>0.24721588889163901</v>
      </c>
      <c r="H169" s="25"/>
    </row>
    <row r="170" spans="2:8" x14ac:dyDescent="0.2">
      <c r="B170" s="21" t="s">
        <v>1186</v>
      </c>
      <c r="C170" s="21" t="s">
        <v>1187</v>
      </c>
      <c r="D170" s="21" t="s">
        <v>30</v>
      </c>
      <c r="E170" s="24">
        <v>76771</v>
      </c>
      <c r="F170" s="22">
        <v>92.432283999999996</v>
      </c>
      <c r="G170" s="23">
        <v>0.24311577234760401</v>
      </c>
      <c r="H170" s="25"/>
    </row>
    <row r="171" spans="2:8" x14ac:dyDescent="0.2">
      <c r="B171" s="21" t="s">
        <v>1188</v>
      </c>
      <c r="C171" s="21" t="s">
        <v>1189</v>
      </c>
      <c r="D171" s="21" t="s">
        <v>59</v>
      </c>
      <c r="E171" s="24">
        <v>305636</v>
      </c>
      <c r="F171" s="22">
        <v>92.393762800000005</v>
      </c>
      <c r="G171" s="23">
        <v>0.24301445372942801</v>
      </c>
      <c r="H171" s="25"/>
    </row>
    <row r="172" spans="2:8" x14ac:dyDescent="0.2">
      <c r="B172" s="21" t="s">
        <v>1190</v>
      </c>
      <c r="C172" s="21" t="s">
        <v>1191</v>
      </c>
      <c r="D172" s="21" t="s">
        <v>296</v>
      </c>
      <c r="E172" s="24">
        <v>14490</v>
      </c>
      <c r="F172" s="22">
        <v>91.642004999999997</v>
      </c>
      <c r="G172" s="23">
        <v>0.24103717728167401</v>
      </c>
      <c r="H172" s="25"/>
    </row>
    <row r="173" spans="2:8" x14ac:dyDescent="0.2">
      <c r="B173" s="21" t="s">
        <v>1192</v>
      </c>
      <c r="C173" s="21" t="s">
        <v>1193</v>
      </c>
      <c r="D173" s="21" t="s">
        <v>115</v>
      </c>
      <c r="E173" s="24">
        <v>8028</v>
      </c>
      <c r="F173" s="22">
        <v>90.323027999999994</v>
      </c>
      <c r="G173" s="23">
        <v>0.23756799856849001</v>
      </c>
      <c r="H173" s="25"/>
    </row>
    <row r="174" spans="2:8" x14ac:dyDescent="0.2">
      <c r="B174" s="21" t="s">
        <v>1194</v>
      </c>
      <c r="C174" s="21" t="s">
        <v>1195</v>
      </c>
      <c r="D174" s="21" t="s">
        <v>71</v>
      </c>
      <c r="E174" s="24">
        <v>307807</v>
      </c>
      <c r="F174" s="22">
        <v>88.432951099999997</v>
      </c>
      <c r="G174" s="23">
        <v>0.23259671055682701</v>
      </c>
      <c r="H174" s="25"/>
    </row>
    <row r="175" spans="2:8" x14ac:dyDescent="0.2">
      <c r="B175" s="21" t="s">
        <v>1196</v>
      </c>
      <c r="C175" s="21" t="s">
        <v>1197</v>
      </c>
      <c r="D175" s="21" t="s">
        <v>730</v>
      </c>
      <c r="E175" s="24">
        <v>18033</v>
      </c>
      <c r="F175" s="22">
        <v>87.667429499999997</v>
      </c>
      <c r="G175" s="23">
        <v>0.230583232505881</v>
      </c>
      <c r="H175" s="25"/>
    </row>
    <row r="176" spans="2:8" x14ac:dyDescent="0.2">
      <c r="B176" s="21" t="s">
        <v>1198</v>
      </c>
      <c r="C176" s="21" t="s">
        <v>1199</v>
      </c>
      <c r="D176" s="21" t="s">
        <v>351</v>
      </c>
      <c r="E176" s="24">
        <v>31643</v>
      </c>
      <c r="F176" s="22">
        <v>87.635288500000001</v>
      </c>
      <c r="G176" s="23">
        <v>0.23049869511590401</v>
      </c>
      <c r="H176" s="25"/>
    </row>
    <row r="177" spans="2:8" x14ac:dyDescent="0.2">
      <c r="B177" s="21" t="s">
        <v>1200</v>
      </c>
      <c r="C177" s="21" t="s">
        <v>1201</v>
      </c>
      <c r="D177" s="21" t="s">
        <v>53</v>
      </c>
      <c r="E177" s="24">
        <v>12016</v>
      </c>
      <c r="F177" s="22">
        <v>87.218136000000001</v>
      </c>
      <c r="G177" s="23">
        <v>0.22940149890008499</v>
      </c>
      <c r="H177" s="25"/>
    </row>
    <row r="178" spans="2:8" x14ac:dyDescent="0.2">
      <c r="B178" s="21" t="s">
        <v>1202</v>
      </c>
      <c r="C178" s="21" t="s">
        <v>1203</v>
      </c>
      <c r="D178" s="21" t="s">
        <v>53</v>
      </c>
      <c r="E178" s="24">
        <v>44238</v>
      </c>
      <c r="F178" s="22">
        <v>85.304135400000007</v>
      </c>
      <c r="G178" s="23">
        <v>0.22436728667459499</v>
      </c>
      <c r="H178" s="25"/>
    </row>
    <row r="179" spans="2:8" x14ac:dyDescent="0.2">
      <c r="B179" s="21" t="s">
        <v>1204</v>
      </c>
      <c r="C179" s="21" t="s">
        <v>1205</v>
      </c>
      <c r="D179" s="21" t="s">
        <v>351</v>
      </c>
      <c r="E179" s="24">
        <v>15114</v>
      </c>
      <c r="F179" s="22">
        <v>84.396575999999996</v>
      </c>
      <c r="G179" s="23">
        <v>0.22198022021973701</v>
      </c>
      <c r="H179" s="25"/>
    </row>
    <row r="180" spans="2:8" x14ac:dyDescent="0.2">
      <c r="B180" s="21" t="s">
        <v>1206</v>
      </c>
      <c r="C180" s="21" t="s">
        <v>1207</v>
      </c>
      <c r="D180" s="21" t="s">
        <v>44</v>
      </c>
      <c r="E180" s="24">
        <v>3618</v>
      </c>
      <c r="F180" s="22">
        <v>84.140208000000001</v>
      </c>
      <c r="G180" s="23">
        <v>0.221305920055033</v>
      </c>
      <c r="H180" s="25"/>
    </row>
    <row r="181" spans="2:8" x14ac:dyDescent="0.2">
      <c r="B181" s="21" t="s">
        <v>1208</v>
      </c>
      <c r="C181" s="21" t="s">
        <v>1209</v>
      </c>
      <c r="D181" s="21" t="s">
        <v>214</v>
      </c>
      <c r="E181" s="24">
        <v>72637</v>
      </c>
      <c r="F181" s="22">
        <v>83.176628699999995</v>
      </c>
      <c r="G181" s="23">
        <v>0.21877150982951399</v>
      </c>
      <c r="H181" s="25"/>
    </row>
    <row r="182" spans="2:8" x14ac:dyDescent="0.2">
      <c r="B182" s="21" t="s">
        <v>1210</v>
      </c>
      <c r="C182" s="21" t="s">
        <v>1211</v>
      </c>
      <c r="D182" s="21" t="s">
        <v>95</v>
      </c>
      <c r="E182" s="24">
        <v>19645</v>
      </c>
      <c r="F182" s="22">
        <v>82.528644999999997</v>
      </c>
      <c r="G182" s="23">
        <v>0.21706718044505199</v>
      </c>
      <c r="H182" s="25"/>
    </row>
    <row r="183" spans="2:8" x14ac:dyDescent="0.2">
      <c r="B183" s="21" t="s">
        <v>1212</v>
      </c>
      <c r="C183" s="21" t="s">
        <v>1213</v>
      </c>
      <c r="D183" s="21" t="s">
        <v>230</v>
      </c>
      <c r="E183" s="24">
        <v>5534</v>
      </c>
      <c r="F183" s="22">
        <v>82.301648</v>
      </c>
      <c r="G183" s="23">
        <v>0.21647013200496801</v>
      </c>
      <c r="H183" s="25"/>
    </row>
    <row r="184" spans="2:8" x14ac:dyDescent="0.2">
      <c r="B184" s="21" t="s">
        <v>1214</v>
      </c>
      <c r="C184" s="21" t="s">
        <v>1215</v>
      </c>
      <c r="D184" s="21" t="s">
        <v>41</v>
      </c>
      <c r="E184" s="24">
        <v>16311</v>
      </c>
      <c r="F184" s="22">
        <v>82.297150500000001</v>
      </c>
      <c r="G184" s="23">
        <v>0.21645830266202801</v>
      </c>
      <c r="H184" s="25"/>
    </row>
    <row r="185" spans="2:8" x14ac:dyDescent="0.2">
      <c r="B185" s="21" t="s">
        <v>1216</v>
      </c>
      <c r="C185" s="21" t="s">
        <v>1217</v>
      </c>
      <c r="D185" s="21" t="s">
        <v>71</v>
      </c>
      <c r="E185" s="24">
        <v>101096</v>
      </c>
      <c r="F185" s="22">
        <v>81.200307199999997</v>
      </c>
      <c r="G185" s="23">
        <v>0.213573380917329</v>
      </c>
      <c r="H185" s="25"/>
    </row>
    <row r="186" spans="2:8" x14ac:dyDescent="0.2">
      <c r="B186" s="21" t="s">
        <v>1218</v>
      </c>
      <c r="C186" s="21" t="s">
        <v>1219</v>
      </c>
      <c r="D186" s="21" t="s">
        <v>296</v>
      </c>
      <c r="E186" s="24">
        <v>22992</v>
      </c>
      <c r="F186" s="22">
        <v>81.115775999999997</v>
      </c>
      <c r="G186" s="23">
        <v>0.21335104660851201</v>
      </c>
      <c r="H186" s="25"/>
    </row>
    <row r="187" spans="2:8" x14ac:dyDescent="0.2">
      <c r="B187" s="21" t="s">
        <v>1220</v>
      </c>
      <c r="C187" s="21" t="s">
        <v>1221</v>
      </c>
      <c r="D187" s="21" t="s">
        <v>47</v>
      </c>
      <c r="E187" s="24">
        <v>17349</v>
      </c>
      <c r="F187" s="22">
        <v>80.282497500000005</v>
      </c>
      <c r="G187" s="23">
        <v>0.211159354081385</v>
      </c>
      <c r="H187" s="25"/>
    </row>
    <row r="188" spans="2:8" x14ac:dyDescent="0.2">
      <c r="B188" s="21" t="s">
        <v>1222</v>
      </c>
      <c r="C188" s="21" t="s">
        <v>1223</v>
      </c>
      <c r="D188" s="21" t="s">
        <v>296</v>
      </c>
      <c r="E188" s="24">
        <v>18398</v>
      </c>
      <c r="F188" s="22">
        <v>79.424166</v>
      </c>
      <c r="G188" s="23">
        <v>0.20890176705093999</v>
      </c>
      <c r="H188" s="25"/>
    </row>
    <row r="189" spans="2:8" x14ac:dyDescent="0.2">
      <c r="B189" s="21" t="s">
        <v>1224</v>
      </c>
      <c r="C189" s="21" t="s">
        <v>1225</v>
      </c>
      <c r="D189" s="21" t="s">
        <v>709</v>
      </c>
      <c r="E189" s="24">
        <v>5708</v>
      </c>
      <c r="F189" s="22">
        <v>79.221332000000004</v>
      </c>
      <c r="G189" s="23">
        <v>0.20836827223252399</v>
      </c>
      <c r="H189" s="25"/>
    </row>
    <row r="190" spans="2:8" x14ac:dyDescent="0.2">
      <c r="B190" s="21" t="s">
        <v>1226</v>
      </c>
      <c r="C190" s="21" t="s">
        <v>1227</v>
      </c>
      <c r="D190" s="21" t="s">
        <v>124</v>
      </c>
      <c r="E190" s="24">
        <v>64523</v>
      </c>
      <c r="F190" s="22">
        <v>78.337374299999993</v>
      </c>
      <c r="G190" s="23">
        <v>0.20604328306577199</v>
      </c>
      <c r="H190" s="25"/>
    </row>
    <row r="191" spans="2:8" x14ac:dyDescent="0.2">
      <c r="B191" s="21" t="s">
        <v>1228</v>
      </c>
      <c r="C191" s="21" t="s">
        <v>1229</v>
      </c>
      <c r="D191" s="21" t="s">
        <v>127</v>
      </c>
      <c r="E191" s="24">
        <v>207717</v>
      </c>
      <c r="F191" s="22">
        <v>78.226222199999995</v>
      </c>
      <c r="G191" s="23">
        <v>0.205750930356631</v>
      </c>
      <c r="H191" s="25"/>
    </row>
    <row r="192" spans="2:8" x14ac:dyDescent="0.2">
      <c r="B192" s="21" t="s">
        <v>1230</v>
      </c>
      <c r="C192" s="21" t="s">
        <v>1231</v>
      </c>
      <c r="D192" s="21" t="s">
        <v>127</v>
      </c>
      <c r="E192" s="24">
        <v>305712</v>
      </c>
      <c r="F192" s="22">
        <v>77.956559999999996</v>
      </c>
      <c r="G192" s="23">
        <v>0.20504166373258001</v>
      </c>
      <c r="H192" s="25"/>
    </row>
    <row r="193" spans="2:8" x14ac:dyDescent="0.2">
      <c r="B193" s="21" t="s">
        <v>1232</v>
      </c>
      <c r="C193" s="21" t="s">
        <v>1233</v>
      </c>
      <c r="D193" s="21" t="s">
        <v>351</v>
      </c>
      <c r="E193" s="24">
        <v>2408</v>
      </c>
      <c r="F193" s="22">
        <v>77.491848000000005</v>
      </c>
      <c r="G193" s="23">
        <v>0.20381937632486899</v>
      </c>
      <c r="H193" s="25"/>
    </row>
    <row r="194" spans="2:8" x14ac:dyDescent="0.2">
      <c r="B194" s="21" t="s">
        <v>1234</v>
      </c>
      <c r="C194" s="21" t="s">
        <v>1235</v>
      </c>
      <c r="D194" s="21" t="s">
        <v>214</v>
      </c>
      <c r="E194" s="24">
        <v>23389</v>
      </c>
      <c r="F194" s="22">
        <v>77.101838499999999</v>
      </c>
      <c r="G194" s="23">
        <v>0.202793571738936</v>
      </c>
      <c r="H194" s="25"/>
    </row>
    <row r="195" spans="2:8" x14ac:dyDescent="0.2">
      <c r="B195" s="21" t="s">
        <v>1236</v>
      </c>
      <c r="C195" s="21" t="s">
        <v>1237</v>
      </c>
      <c r="D195" s="21" t="s">
        <v>95</v>
      </c>
      <c r="E195" s="24">
        <v>7193</v>
      </c>
      <c r="F195" s="22">
        <v>76.454397</v>
      </c>
      <c r="G195" s="23">
        <v>0.20109066845113699</v>
      </c>
      <c r="H195" s="25"/>
    </row>
    <row r="196" spans="2:8" x14ac:dyDescent="0.2">
      <c r="B196" s="21" t="s">
        <v>1238</v>
      </c>
      <c r="C196" s="21" t="s">
        <v>1239</v>
      </c>
      <c r="D196" s="21" t="s">
        <v>53</v>
      </c>
      <c r="E196" s="24">
        <v>4102</v>
      </c>
      <c r="F196" s="22">
        <v>76.305403999999996</v>
      </c>
      <c r="G196" s="23">
        <v>0.200698786451668</v>
      </c>
      <c r="H196" s="25"/>
    </row>
    <row r="197" spans="2:8" x14ac:dyDescent="0.2">
      <c r="B197" s="21" t="s">
        <v>1240</v>
      </c>
      <c r="C197" s="21" t="s">
        <v>1241</v>
      </c>
      <c r="D197" s="21" t="s">
        <v>214</v>
      </c>
      <c r="E197" s="24">
        <v>9041</v>
      </c>
      <c r="F197" s="22">
        <v>74.977012999999999</v>
      </c>
      <c r="G197" s="23">
        <v>0.19720484699708801</v>
      </c>
      <c r="H197" s="25"/>
    </row>
    <row r="198" spans="2:8" x14ac:dyDescent="0.2">
      <c r="B198" s="21" t="s">
        <v>1242</v>
      </c>
      <c r="C198" s="21" t="s">
        <v>1243</v>
      </c>
      <c r="D198" s="21" t="s">
        <v>95</v>
      </c>
      <c r="E198" s="24">
        <v>69511</v>
      </c>
      <c r="F198" s="22">
        <v>74.918955800000006</v>
      </c>
      <c r="G198" s="23">
        <v>0.197052144711614</v>
      </c>
      <c r="H198" s="25"/>
    </row>
    <row r="199" spans="2:8" x14ac:dyDescent="0.2">
      <c r="B199" s="21" t="s">
        <v>1244</v>
      </c>
      <c r="C199" s="21" t="s">
        <v>1245</v>
      </c>
      <c r="D199" s="21" t="s">
        <v>253</v>
      </c>
      <c r="E199" s="24">
        <v>30490</v>
      </c>
      <c r="F199" s="22">
        <v>74.517560000000003</v>
      </c>
      <c r="G199" s="23">
        <v>0.19599639183273801</v>
      </c>
      <c r="H199" s="25"/>
    </row>
    <row r="200" spans="2:8" x14ac:dyDescent="0.2">
      <c r="B200" s="21" t="s">
        <v>1246</v>
      </c>
      <c r="C200" s="21" t="s">
        <v>1247</v>
      </c>
      <c r="D200" s="21" t="s">
        <v>44</v>
      </c>
      <c r="E200" s="24">
        <v>5959</v>
      </c>
      <c r="F200" s="22">
        <v>74.225303999999994</v>
      </c>
      <c r="G200" s="23">
        <v>0.195227698903294</v>
      </c>
      <c r="H200" s="25"/>
    </row>
    <row r="201" spans="2:8" x14ac:dyDescent="0.2">
      <c r="B201" s="21" t="s">
        <v>1248</v>
      </c>
      <c r="C201" s="21" t="s">
        <v>1249</v>
      </c>
      <c r="D201" s="21" t="s">
        <v>92</v>
      </c>
      <c r="E201" s="24">
        <v>7422</v>
      </c>
      <c r="F201" s="22">
        <v>73.826633999999999</v>
      </c>
      <c r="G201" s="23">
        <v>0.194179115434753</v>
      </c>
      <c r="H201" s="25"/>
    </row>
    <row r="202" spans="2:8" x14ac:dyDescent="0.2">
      <c r="B202" s="21" t="s">
        <v>1250</v>
      </c>
      <c r="C202" s="21" t="s">
        <v>1251</v>
      </c>
      <c r="D202" s="21" t="s">
        <v>1252</v>
      </c>
      <c r="E202" s="24">
        <v>4017</v>
      </c>
      <c r="F202" s="22">
        <v>73.249994999999998</v>
      </c>
      <c r="G202" s="23">
        <v>0.19266243717274301</v>
      </c>
      <c r="H202" s="25"/>
    </row>
    <row r="203" spans="2:8" x14ac:dyDescent="0.2">
      <c r="B203" s="21" t="s">
        <v>1253</v>
      </c>
      <c r="C203" s="21" t="s">
        <v>1254</v>
      </c>
      <c r="D203" s="21" t="s">
        <v>53</v>
      </c>
      <c r="E203" s="24">
        <v>4569</v>
      </c>
      <c r="F203" s="22">
        <v>73.186241999999993</v>
      </c>
      <c r="G203" s="23">
        <v>0.192494753770757</v>
      </c>
      <c r="H203" s="25"/>
    </row>
    <row r="204" spans="2:8" x14ac:dyDescent="0.2">
      <c r="B204" s="21" t="s">
        <v>1255</v>
      </c>
      <c r="C204" s="21" t="s">
        <v>1256</v>
      </c>
      <c r="D204" s="21" t="s">
        <v>127</v>
      </c>
      <c r="E204" s="24">
        <v>16583</v>
      </c>
      <c r="F204" s="22">
        <v>73.1061555</v>
      </c>
      <c r="G204" s="23">
        <v>0.192284109930104</v>
      </c>
      <c r="H204" s="25"/>
    </row>
    <row r="205" spans="2:8" x14ac:dyDescent="0.2">
      <c r="B205" s="21" t="s">
        <v>1257</v>
      </c>
      <c r="C205" s="21" t="s">
        <v>1258</v>
      </c>
      <c r="D205" s="21" t="s">
        <v>906</v>
      </c>
      <c r="E205" s="24">
        <v>18319</v>
      </c>
      <c r="F205" s="22">
        <v>72.863822499999998</v>
      </c>
      <c r="G205" s="23">
        <v>0.19164672467994201</v>
      </c>
      <c r="H205" s="25"/>
    </row>
    <row r="206" spans="2:8" x14ac:dyDescent="0.2">
      <c r="B206" s="21" t="s">
        <v>1259</v>
      </c>
      <c r="C206" s="21" t="s">
        <v>1260</v>
      </c>
      <c r="D206" s="21" t="s">
        <v>136</v>
      </c>
      <c r="E206" s="24">
        <v>11509</v>
      </c>
      <c r="F206" s="22">
        <v>72.316801499999997</v>
      </c>
      <c r="G206" s="23">
        <v>0.19020794780296599</v>
      </c>
      <c r="H206" s="25"/>
    </row>
    <row r="207" spans="2:8" x14ac:dyDescent="0.2">
      <c r="B207" s="21" t="s">
        <v>1261</v>
      </c>
      <c r="C207" s="21" t="s">
        <v>1262</v>
      </c>
      <c r="D207" s="21" t="s">
        <v>53</v>
      </c>
      <c r="E207" s="24">
        <v>15404</v>
      </c>
      <c r="F207" s="22">
        <v>72.129230000000007</v>
      </c>
      <c r="G207" s="23">
        <v>0.18971459647462599</v>
      </c>
      <c r="H207" s="25"/>
    </row>
    <row r="208" spans="2:8" x14ac:dyDescent="0.2">
      <c r="B208" s="21" t="s">
        <v>1263</v>
      </c>
      <c r="C208" s="21" t="s">
        <v>1264</v>
      </c>
      <c r="D208" s="21" t="s">
        <v>143</v>
      </c>
      <c r="E208" s="24">
        <v>7380</v>
      </c>
      <c r="F208" s="22">
        <v>70.191180000000003</v>
      </c>
      <c r="G208" s="23">
        <v>0.18461712941865299</v>
      </c>
      <c r="H208" s="25"/>
    </row>
    <row r="209" spans="2:8" x14ac:dyDescent="0.2">
      <c r="B209" s="21" t="s">
        <v>1265</v>
      </c>
      <c r="C209" s="21" t="s">
        <v>1266</v>
      </c>
      <c r="D209" s="21" t="s">
        <v>692</v>
      </c>
      <c r="E209" s="24">
        <v>22142</v>
      </c>
      <c r="F209" s="22">
        <v>69.769441999999998</v>
      </c>
      <c r="G209" s="23">
        <v>0.183507872401935</v>
      </c>
      <c r="H209" s="25"/>
    </row>
    <row r="210" spans="2:8" x14ac:dyDescent="0.2">
      <c r="B210" s="21" t="s">
        <v>1267</v>
      </c>
      <c r="C210" s="21" t="s">
        <v>1268</v>
      </c>
      <c r="D210" s="21" t="s">
        <v>124</v>
      </c>
      <c r="E210" s="24">
        <v>43390</v>
      </c>
      <c r="F210" s="22">
        <v>68.964066000000003</v>
      </c>
      <c r="G210" s="23">
        <v>0.181389569144707</v>
      </c>
      <c r="H210" s="25"/>
    </row>
    <row r="211" spans="2:8" x14ac:dyDescent="0.2">
      <c r="B211" s="21" t="s">
        <v>1269</v>
      </c>
      <c r="C211" s="21" t="s">
        <v>1270</v>
      </c>
      <c r="D211" s="21" t="s">
        <v>235</v>
      </c>
      <c r="E211" s="24">
        <v>128958</v>
      </c>
      <c r="F211" s="22">
        <v>68.850676199999995</v>
      </c>
      <c r="G211" s="23">
        <v>0.18109133082785001</v>
      </c>
      <c r="H211" s="25"/>
    </row>
    <row r="212" spans="2:8" x14ac:dyDescent="0.2">
      <c r="B212" s="21" t="s">
        <v>1271</v>
      </c>
      <c r="C212" s="21" t="s">
        <v>1272</v>
      </c>
      <c r="D212" s="21" t="s">
        <v>235</v>
      </c>
      <c r="E212" s="24">
        <v>5516</v>
      </c>
      <c r="F212" s="22">
        <v>68.536299999999997</v>
      </c>
      <c r="G212" s="23">
        <v>0.18026445725767301</v>
      </c>
      <c r="H212" s="25"/>
    </row>
    <row r="213" spans="2:8" x14ac:dyDescent="0.2">
      <c r="B213" s="21" t="s">
        <v>1273</v>
      </c>
      <c r="C213" s="21" t="s">
        <v>1274</v>
      </c>
      <c r="D213" s="21" t="s">
        <v>296</v>
      </c>
      <c r="E213" s="24">
        <v>22553</v>
      </c>
      <c r="F213" s="22">
        <v>68.064954</v>
      </c>
      <c r="G213" s="23">
        <v>0.17902472107596301</v>
      </c>
      <c r="H213" s="25"/>
    </row>
    <row r="214" spans="2:8" x14ac:dyDescent="0.2">
      <c r="B214" s="21" t="s">
        <v>1275</v>
      </c>
      <c r="C214" s="21" t="s">
        <v>1276</v>
      </c>
      <c r="D214" s="21" t="s">
        <v>822</v>
      </c>
      <c r="E214" s="24">
        <v>8520</v>
      </c>
      <c r="F214" s="22">
        <v>67.883099999999999</v>
      </c>
      <c r="G214" s="23">
        <v>0.178546407939564</v>
      </c>
      <c r="H214" s="25"/>
    </row>
    <row r="215" spans="2:8" x14ac:dyDescent="0.2">
      <c r="B215" s="21" t="s">
        <v>1277</v>
      </c>
      <c r="C215" s="21" t="s">
        <v>1278</v>
      </c>
      <c r="D215" s="21" t="s">
        <v>286</v>
      </c>
      <c r="E215" s="24">
        <v>9652</v>
      </c>
      <c r="F215" s="22">
        <v>67.395089999999996</v>
      </c>
      <c r="G215" s="23">
        <v>0.17726284203673101</v>
      </c>
      <c r="H215" s="25"/>
    </row>
    <row r="216" spans="2:8" x14ac:dyDescent="0.2">
      <c r="B216" s="21" t="s">
        <v>1279</v>
      </c>
      <c r="C216" s="21" t="s">
        <v>1280</v>
      </c>
      <c r="D216" s="21" t="s">
        <v>29</v>
      </c>
      <c r="E216" s="24">
        <v>58314</v>
      </c>
      <c r="F216" s="22">
        <v>67.352670000000003</v>
      </c>
      <c r="G216" s="23">
        <v>0.17715126877880999</v>
      </c>
      <c r="H216" s="25"/>
    </row>
    <row r="217" spans="2:8" x14ac:dyDescent="0.2">
      <c r="B217" s="21" t="s">
        <v>1281</v>
      </c>
      <c r="C217" s="21" t="s">
        <v>1282</v>
      </c>
      <c r="D217" s="21" t="s">
        <v>291</v>
      </c>
      <c r="E217" s="24">
        <v>15858</v>
      </c>
      <c r="F217" s="22">
        <v>66.563955000000007</v>
      </c>
      <c r="G217" s="23">
        <v>0.17507678735209201</v>
      </c>
      <c r="H217" s="25"/>
    </row>
    <row r="218" spans="2:8" x14ac:dyDescent="0.2">
      <c r="B218" s="21" t="s">
        <v>1283</v>
      </c>
      <c r="C218" s="21" t="s">
        <v>1284</v>
      </c>
      <c r="D218" s="21" t="s">
        <v>95</v>
      </c>
      <c r="E218" s="24">
        <v>120514</v>
      </c>
      <c r="F218" s="22">
        <v>65.885003800000007</v>
      </c>
      <c r="G218" s="23">
        <v>0.173291007122163</v>
      </c>
      <c r="H218" s="25"/>
    </row>
    <row r="219" spans="2:8" x14ac:dyDescent="0.2">
      <c r="B219" s="21" t="s">
        <v>1285</v>
      </c>
      <c r="C219" s="21" t="s">
        <v>1286</v>
      </c>
      <c r="D219" s="21" t="s">
        <v>41</v>
      </c>
      <c r="E219" s="24">
        <v>8783</v>
      </c>
      <c r="F219" s="22">
        <v>65.876891499999999</v>
      </c>
      <c r="G219" s="23">
        <v>0.17326967011744299</v>
      </c>
      <c r="H219" s="25"/>
    </row>
    <row r="220" spans="2:8" x14ac:dyDescent="0.2">
      <c r="B220" s="21" t="s">
        <v>1287</v>
      </c>
      <c r="C220" s="21" t="s">
        <v>1288</v>
      </c>
      <c r="D220" s="21" t="s">
        <v>230</v>
      </c>
      <c r="E220" s="24">
        <v>40891</v>
      </c>
      <c r="F220" s="22">
        <v>64.509641599999995</v>
      </c>
      <c r="G220" s="23">
        <v>0.169673523824762</v>
      </c>
      <c r="H220" s="25"/>
    </row>
    <row r="221" spans="2:8" x14ac:dyDescent="0.2">
      <c r="B221" s="21" t="s">
        <v>1289</v>
      </c>
      <c r="C221" s="21" t="s">
        <v>1290</v>
      </c>
      <c r="D221" s="21" t="s">
        <v>351</v>
      </c>
      <c r="E221" s="24">
        <v>5448</v>
      </c>
      <c r="F221" s="22">
        <v>62.297879999999999</v>
      </c>
      <c r="G221" s="23">
        <v>0.16385613939625601</v>
      </c>
      <c r="H221" s="25"/>
    </row>
    <row r="222" spans="2:8" x14ac:dyDescent="0.2">
      <c r="B222" s="21" t="s">
        <v>1291</v>
      </c>
      <c r="C222" s="21" t="s">
        <v>1292</v>
      </c>
      <c r="D222" s="21" t="s">
        <v>351</v>
      </c>
      <c r="E222" s="24">
        <v>8604</v>
      </c>
      <c r="F222" s="22">
        <v>61.570224000000003</v>
      </c>
      <c r="G222" s="23">
        <v>0.16194225560167899</v>
      </c>
      <c r="H222" s="25"/>
    </row>
    <row r="223" spans="2:8" x14ac:dyDescent="0.2">
      <c r="B223" s="21" t="s">
        <v>1293</v>
      </c>
      <c r="C223" s="21" t="s">
        <v>1294</v>
      </c>
      <c r="D223" s="21" t="s">
        <v>53</v>
      </c>
      <c r="E223" s="24">
        <v>9449</v>
      </c>
      <c r="F223" s="22">
        <v>61.522438999999999</v>
      </c>
      <c r="G223" s="23">
        <v>0.16181657129876101</v>
      </c>
      <c r="H223" s="25"/>
    </row>
    <row r="224" spans="2:8" x14ac:dyDescent="0.2">
      <c r="B224" s="21" t="s">
        <v>1295</v>
      </c>
      <c r="C224" s="21" t="s">
        <v>1296</v>
      </c>
      <c r="D224" s="21" t="s">
        <v>50</v>
      </c>
      <c r="E224" s="24">
        <v>7590</v>
      </c>
      <c r="F224" s="22">
        <v>61.509360000000001</v>
      </c>
      <c r="G224" s="23">
        <v>0.16178217085933799</v>
      </c>
      <c r="H224" s="25"/>
    </row>
    <row r="225" spans="2:8" x14ac:dyDescent="0.2">
      <c r="B225" s="21" t="s">
        <v>1297</v>
      </c>
      <c r="C225" s="21" t="s">
        <v>1298</v>
      </c>
      <c r="D225" s="21" t="s">
        <v>709</v>
      </c>
      <c r="E225" s="24">
        <v>14919</v>
      </c>
      <c r="F225" s="22">
        <v>61.414063499999997</v>
      </c>
      <c r="G225" s="23">
        <v>0.16153152161432399</v>
      </c>
      <c r="H225" s="25"/>
    </row>
    <row r="226" spans="2:8" x14ac:dyDescent="0.2">
      <c r="B226" s="21" t="s">
        <v>1299</v>
      </c>
      <c r="C226" s="21" t="s">
        <v>1300</v>
      </c>
      <c r="D226" s="21" t="s">
        <v>883</v>
      </c>
      <c r="E226" s="24">
        <v>14929</v>
      </c>
      <c r="F226" s="22">
        <v>60.156405499999998</v>
      </c>
      <c r="G226" s="23">
        <v>0.15822362438634699</v>
      </c>
      <c r="H226" s="25"/>
    </row>
    <row r="227" spans="2:8" x14ac:dyDescent="0.2">
      <c r="B227" s="21" t="s">
        <v>1301</v>
      </c>
      <c r="C227" s="21" t="s">
        <v>1302</v>
      </c>
      <c r="D227" s="21" t="s">
        <v>214</v>
      </c>
      <c r="E227" s="24">
        <v>28181</v>
      </c>
      <c r="F227" s="22">
        <v>58.064132399999998</v>
      </c>
      <c r="G227" s="23">
        <v>0.15272051910044299</v>
      </c>
      <c r="H227" s="25"/>
    </row>
    <row r="228" spans="2:8" x14ac:dyDescent="0.2">
      <c r="B228" s="21" t="s">
        <v>1303</v>
      </c>
      <c r="C228" s="21" t="s">
        <v>1304</v>
      </c>
      <c r="D228" s="21" t="s">
        <v>29</v>
      </c>
      <c r="E228" s="24">
        <v>18069</v>
      </c>
      <c r="F228" s="22">
        <v>57.893076000000001</v>
      </c>
      <c r="G228" s="23">
        <v>0.15227060585583399</v>
      </c>
      <c r="H228" s="25"/>
    </row>
    <row r="229" spans="2:8" x14ac:dyDescent="0.2">
      <c r="B229" s="21" t="s">
        <v>1305</v>
      </c>
      <c r="C229" s="21" t="s">
        <v>1306</v>
      </c>
      <c r="D229" s="21" t="s">
        <v>291</v>
      </c>
      <c r="E229" s="24">
        <v>19317</v>
      </c>
      <c r="F229" s="22">
        <v>57.622610999999999</v>
      </c>
      <c r="G229" s="23">
        <v>0.15155922770393199</v>
      </c>
      <c r="H229" s="25"/>
    </row>
    <row r="230" spans="2:8" x14ac:dyDescent="0.2">
      <c r="B230" s="21" t="s">
        <v>1307</v>
      </c>
      <c r="C230" s="21" t="s">
        <v>1308</v>
      </c>
      <c r="D230" s="21" t="s">
        <v>59</v>
      </c>
      <c r="E230" s="24">
        <v>26016</v>
      </c>
      <c r="F230" s="22">
        <v>57.482351999999999</v>
      </c>
      <c r="G230" s="23">
        <v>0.15119031790707299</v>
      </c>
      <c r="H230" s="25"/>
    </row>
    <row r="231" spans="2:8" x14ac:dyDescent="0.2">
      <c r="B231" s="21" t="s">
        <v>1309</v>
      </c>
      <c r="C231" s="21" t="s">
        <v>1310</v>
      </c>
      <c r="D231" s="21" t="s">
        <v>291</v>
      </c>
      <c r="E231" s="24">
        <v>24995</v>
      </c>
      <c r="F231" s="22">
        <v>57.238549999999996</v>
      </c>
      <c r="G231" s="23">
        <v>0.15054906888708899</v>
      </c>
      <c r="H231" s="25"/>
    </row>
    <row r="232" spans="2:8" x14ac:dyDescent="0.2">
      <c r="B232" s="21" t="s">
        <v>1311</v>
      </c>
      <c r="C232" s="21" t="s">
        <v>1312</v>
      </c>
      <c r="D232" s="21" t="s">
        <v>351</v>
      </c>
      <c r="E232" s="24">
        <v>25152</v>
      </c>
      <c r="F232" s="22">
        <v>57.183072000000003</v>
      </c>
      <c r="G232" s="23">
        <v>0.15040315042402999</v>
      </c>
      <c r="H232" s="25"/>
    </row>
    <row r="233" spans="2:8" x14ac:dyDescent="0.2">
      <c r="B233" s="21" t="s">
        <v>1313</v>
      </c>
      <c r="C233" s="21" t="s">
        <v>1314</v>
      </c>
      <c r="D233" s="21" t="s">
        <v>214</v>
      </c>
      <c r="E233" s="24">
        <v>58749</v>
      </c>
      <c r="F233" s="22">
        <v>56.769158699999998</v>
      </c>
      <c r="G233" s="23">
        <v>0.14931447396533201</v>
      </c>
      <c r="H233" s="25"/>
    </row>
    <row r="234" spans="2:8" x14ac:dyDescent="0.2">
      <c r="B234" s="21" t="s">
        <v>1315</v>
      </c>
      <c r="C234" s="21" t="s">
        <v>1316</v>
      </c>
      <c r="D234" s="21" t="s">
        <v>35</v>
      </c>
      <c r="E234" s="24">
        <v>31790</v>
      </c>
      <c r="F234" s="22">
        <v>55.044384999999998</v>
      </c>
      <c r="G234" s="23">
        <v>0.14477796710804899</v>
      </c>
      <c r="H234" s="25"/>
    </row>
    <row r="235" spans="2:8" x14ac:dyDescent="0.2">
      <c r="B235" s="21" t="s">
        <v>1317</v>
      </c>
      <c r="C235" s="21" t="s">
        <v>1318</v>
      </c>
      <c r="D235" s="21" t="s">
        <v>53</v>
      </c>
      <c r="E235" s="24">
        <v>23158</v>
      </c>
      <c r="F235" s="22">
        <v>55.025723800000002</v>
      </c>
      <c r="G235" s="23">
        <v>0.144728884343299</v>
      </c>
      <c r="H235" s="25"/>
    </row>
    <row r="236" spans="2:8" x14ac:dyDescent="0.2">
      <c r="B236" s="21" t="s">
        <v>1319</v>
      </c>
      <c r="C236" s="21" t="s">
        <v>1320</v>
      </c>
      <c r="D236" s="21" t="s">
        <v>641</v>
      </c>
      <c r="E236" s="24">
        <v>2995</v>
      </c>
      <c r="F236" s="22">
        <v>50.411839999999998</v>
      </c>
      <c r="G236" s="23">
        <v>0.13259342825569301</v>
      </c>
      <c r="H236" s="25"/>
    </row>
    <row r="237" spans="2:8" x14ac:dyDescent="0.2">
      <c r="B237" s="21" t="s">
        <v>1321</v>
      </c>
      <c r="C237" s="21" t="s">
        <v>1322</v>
      </c>
      <c r="D237" s="21" t="s">
        <v>973</v>
      </c>
      <c r="E237" s="24">
        <v>17457</v>
      </c>
      <c r="F237" s="22">
        <v>50.293616999999998</v>
      </c>
      <c r="G237" s="23">
        <v>0.13228247763638101</v>
      </c>
      <c r="H237" s="25"/>
    </row>
    <row r="238" spans="2:8" x14ac:dyDescent="0.2">
      <c r="B238" s="21" t="s">
        <v>1323</v>
      </c>
      <c r="C238" s="21" t="s">
        <v>1324</v>
      </c>
      <c r="D238" s="21" t="s">
        <v>115</v>
      </c>
      <c r="E238" s="24">
        <v>7080</v>
      </c>
      <c r="F238" s="22">
        <v>49.737000000000002</v>
      </c>
      <c r="G238" s="23">
        <v>0.130818461320861</v>
      </c>
      <c r="H238" s="25"/>
    </row>
    <row r="239" spans="2:8" x14ac:dyDescent="0.2">
      <c r="B239" s="21" t="s">
        <v>1325</v>
      </c>
      <c r="C239" s="21" t="s">
        <v>1326</v>
      </c>
      <c r="D239" s="21" t="s">
        <v>730</v>
      </c>
      <c r="E239" s="24">
        <v>225406</v>
      </c>
      <c r="F239" s="22">
        <v>47.718450199999999</v>
      </c>
      <c r="G239" s="23">
        <v>0.12550926336088</v>
      </c>
      <c r="H239" s="25"/>
    </row>
    <row r="240" spans="2:8" x14ac:dyDescent="0.2">
      <c r="B240" s="21" t="s">
        <v>1327</v>
      </c>
      <c r="C240" s="21" t="s">
        <v>1328</v>
      </c>
      <c r="D240" s="21" t="s">
        <v>47</v>
      </c>
      <c r="E240" s="24">
        <v>7165</v>
      </c>
      <c r="F240" s="22">
        <v>47.195855000000002</v>
      </c>
      <c r="G240" s="23">
        <v>0.124134731323209</v>
      </c>
      <c r="H240" s="25"/>
    </row>
    <row r="241" spans="2:9" x14ac:dyDescent="0.2">
      <c r="B241" s="21" t="s">
        <v>1329</v>
      </c>
      <c r="C241" s="21" t="s">
        <v>1330</v>
      </c>
      <c r="D241" s="21" t="s">
        <v>30</v>
      </c>
      <c r="E241" s="24">
        <v>21843</v>
      </c>
      <c r="F241" s="22">
        <v>45.699924600000003</v>
      </c>
      <c r="G241" s="23">
        <v>0.12020012905183899</v>
      </c>
      <c r="H241" s="25"/>
    </row>
    <row r="242" spans="2:9" x14ac:dyDescent="0.2">
      <c r="B242" s="21" t="s">
        <v>1331</v>
      </c>
      <c r="C242" s="21" t="s">
        <v>1332</v>
      </c>
      <c r="D242" s="21" t="s">
        <v>214</v>
      </c>
      <c r="E242" s="24">
        <v>24153</v>
      </c>
      <c r="F242" s="22">
        <v>45.475268399999997</v>
      </c>
      <c r="G242" s="23">
        <v>0.11960923739351299</v>
      </c>
      <c r="H242" s="25"/>
    </row>
    <row r="243" spans="2:9" x14ac:dyDescent="0.2">
      <c r="B243" s="21" t="s">
        <v>1333</v>
      </c>
      <c r="C243" s="21" t="s">
        <v>1334</v>
      </c>
      <c r="D243" s="21" t="s">
        <v>71</v>
      </c>
      <c r="E243" s="24">
        <v>204983</v>
      </c>
      <c r="F243" s="22">
        <v>45.2192498</v>
      </c>
      <c r="G243" s="23">
        <v>0.11893585622212099</v>
      </c>
      <c r="H243" s="25"/>
    </row>
    <row r="244" spans="2:9" x14ac:dyDescent="0.2">
      <c r="B244" s="21" t="s">
        <v>1335</v>
      </c>
      <c r="C244" s="21" t="s">
        <v>1336</v>
      </c>
      <c r="D244" s="21" t="s">
        <v>641</v>
      </c>
      <c r="E244" s="24">
        <v>24487</v>
      </c>
      <c r="F244" s="22">
        <v>44.512468599999998</v>
      </c>
      <c r="G244" s="23">
        <v>0.11707687741209</v>
      </c>
      <c r="H244" s="25"/>
    </row>
    <row r="245" spans="2:9" x14ac:dyDescent="0.2">
      <c r="B245" s="21" t="s">
        <v>1337</v>
      </c>
      <c r="C245" s="21" t="s">
        <v>1338</v>
      </c>
      <c r="D245" s="21" t="s">
        <v>53</v>
      </c>
      <c r="E245" s="24">
        <v>11141</v>
      </c>
      <c r="F245" s="22">
        <v>38.804102999999998</v>
      </c>
      <c r="G245" s="23">
        <v>0.102062710806767</v>
      </c>
      <c r="H245" s="25"/>
    </row>
    <row r="246" spans="2:9" x14ac:dyDescent="0.2">
      <c r="B246" s="21" t="s">
        <v>1339</v>
      </c>
      <c r="C246" s="21" t="s">
        <v>1340</v>
      </c>
      <c r="D246" s="21" t="s">
        <v>29</v>
      </c>
      <c r="E246" s="24">
        <v>12402</v>
      </c>
      <c r="F246" s="22">
        <v>38.706642000000002</v>
      </c>
      <c r="G246" s="23">
        <v>0.101806368484979</v>
      </c>
      <c r="H246" s="25"/>
    </row>
    <row r="247" spans="2:9" x14ac:dyDescent="0.2">
      <c r="B247" s="21" t="s">
        <v>1341</v>
      </c>
      <c r="C247" s="21" t="s">
        <v>1342</v>
      </c>
      <c r="D247" s="21" t="s">
        <v>883</v>
      </c>
      <c r="E247" s="24">
        <v>17368</v>
      </c>
      <c r="F247" s="22">
        <v>37.506196000000003</v>
      </c>
      <c r="G247" s="23">
        <v>9.8648950493970503E-2</v>
      </c>
      <c r="H247" s="25"/>
    </row>
    <row r="248" spans="2:9" x14ac:dyDescent="0.2">
      <c r="B248" s="21" t="s">
        <v>1343</v>
      </c>
      <c r="C248" s="21" t="s">
        <v>1344</v>
      </c>
      <c r="D248" s="21" t="s">
        <v>38</v>
      </c>
      <c r="E248" s="24">
        <v>15755</v>
      </c>
      <c r="F248" s="22">
        <v>35.039119999999997</v>
      </c>
      <c r="G248" s="23">
        <v>9.2160037083800606E-2</v>
      </c>
      <c r="H248" s="25"/>
    </row>
    <row r="249" spans="2:9" x14ac:dyDescent="0.2">
      <c r="B249" s="21" t="s">
        <v>1345</v>
      </c>
      <c r="C249" s="21" t="s">
        <v>1346</v>
      </c>
      <c r="D249" s="21" t="s">
        <v>906</v>
      </c>
      <c r="E249" s="24">
        <v>19363</v>
      </c>
      <c r="F249" s="22">
        <v>34.5552098</v>
      </c>
      <c r="G249" s="23">
        <v>9.0887254491736902E-2</v>
      </c>
      <c r="H249" s="25"/>
    </row>
    <row r="250" spans="2:9" x14ac:dyDescent="0.2">
      <c r="B250" s="21" t="s">
        <v>1347</v>
      </c>
      <c r="C250" s="21" t="s">
        <v>1348</v>
      </c>
      <c r="D250" s="21" t="s">
        <v>367</v>
      </c>
      <c r="E250" s="24">
        <v>12748</v>
      </c>
      <c r="F250" s="22">
        <v>34.419600000000003</v>
      </c>
      <c r="G250" s="23">
        <v>9.0530573039779003E-2</v>
      </c>
      <c r="H250" s="25"/>
    </row>
    <row r="251" spans="2:9" x14ac:dyDescent="0.2">
      <c r="B251" s="21" t="s">
        <v>1349</v>
      </c>
      <c r="C251" s="21" t="s">
        <v>1350</v>
      </c>
      <c r="D251" s="21" t="s">
        <v>296</v>
      </c>
      <c r="E251" s="24">
        <v>7270</v>
      </c>
      <c r="F251" s="22">
        <v>33.998154999999997</v>
      </c>
      <c r="G251" s="23">
        <v>8.9422086672861598E-2</v>
      </c>
      <c r="H251" s="25"/>
    </row>
    <row r="252" spans="2:9" x14ac:dyDescent="0.2">
      <c r="B252" s="21" t="s">
        <v>1351</v>
      </c>
      <c r="C252" s="21" t="s">
        <v>1352</v>
      </c>
      <c r="D252" s="21" t="s">
        <v>38</v>
      </c>
      <c r="E252" s="24">
        <v>90617</v>
      </c>
      <c r="F252" s="22">
        <v>31.099754399999998</v>
      </c>
      <c r="G252" s="23">
        <v>8.1798701531348106E-2</v>
      </c>
      <c r="H252" s="25"/>
    </row>
    <row r="253" spans="2:9" x14ac:dyDescent="0.2">
      <c r="B253" s="21" t="s">
        <v>1353</v>
      </c>
      <c r="C253" s="21" t="s">
        <v>1354</v>
      </c>
      <c r="D253" s="21" t="s">
        <v>53</v>
      </c>
      <c r="E253" s="24">
        <v>5380</v>
      </c>
      <c r="F253" s="22">
        <v>30.02309</v>
      </c>
      <c r="G253" s="23">
        <v>7.8966854412162196E-2</v>
      </c>
      <c r="H253" s="25"/>
    </row>
    <row r="254" spans="2:9" x14ac:dyDescent="0.2">
      <c r="B254" s="21" t="s">
        <v>1355</v>
      </c>
      <c r="C254" s="21" t="s">
        <v>1356</v>
      </c>
      <c r="D254" s="21" t="s">
        <v>56</v>
      </c>
      <c r="E254" s="24">
        <v>84197</v>
      </c>
      <c r="F254" s="22">
        <v>25.014928699999999</v>
      </c>
      <c r="G254" s="23">
        <v>6.5794368027525404E-2</v>
      </c>
      <c r="H254" s="25"/>
    </row>
    <row r="255" spans="2:9" x14ac:dyDescent="0.2">
      <c r="B255" s="21" t="s">
        <v>1357</v>
      </c>
      <c r="C255" s="21" t="s">
        <v>1358</v>
      </c>
      <c r="D255" s="21" t="s">
        <v>906</v>
      </c>
      <c r="E255" s="24">
        <v>27272</v>
      </c>
      <c r="F255" s="22">
        <v>13.7559968</v>
      </c>
      <c r="G255" s="23">
        <v>3.6181079182714702E-2</v>
      </c>
      <c r="H255" s="25"/>
    </row>
    <row r="256" spans="2:9" x14ac:dyDescent="0.2">
      <c r="B256" s="20" t="s">
        <v>156</v>
      </c>
      <c r="C256" s="20"/>
      <c r="D256" s="20"/>
      <c r="E256" s="20"/>
      <c r="F256" s="26">
        <f>SUM(F7:F255)</f>
        <v>37538.304173699988</v>
      </c>
      <c r="G256" s="27">
        <f>SUM(G7:G255)</f>
        <v>98.733401544079243</v>
      </c>
      <c r="H256" s="20"/>
      <c r="I256" s="14"/>
    </row>
    <row r="257" spans="2:9" x14ac:dyDescent="0.2">
      <c r="B257" s="20" t="s">
        <v>157</v>
      </c>
      <c r="C257" s="20"/>
      <c r="D257" s="20"/>
      <c r="E257" s="20"/>
      <c r="F257" s="28" t="s">
        <v>158</v>
      </c>
      <c r="G257" s="29" t="s">
        <v>158</v>
      </c>
      <c r="H257" s="20"/>
      <c r="I257" s="14"/>
    </row>
    <row r="258" spans="2:9" x14ac:dyDescent="0.2">
      <c r="B258" s="20" t="s">
        <v>156</v>
      </c>
      <c r="C258" s="20"/>
      <c r="D258" s="20"/>
      <c r="E258" s="20"/>
      <c r="F258" s="30" t="s">
        <v>158</v>
      </c>
      <c r="G258" s="31" t="s">
        <v>158</v>
      </c>
      <c r="H258" s="20"/>
      <c r="I258" s="14"/>
    </row>
    <row r="259" spans="2:9" x14ac:dyDescent="0.2">
      <c r="B259" s="20"/>
      <c r="C259" s="20"/>
      <c r="D259" s="20"/>
      <c r="E259" s="20"/>
      <c r="F259" s="30"/>
      <c r="G259" s="31"/>
      <c r="H259" s="20"/>
      <c r="I259" s="14"/>
    </row>
    <row r="260" spans="2:9" x14ac:dyDescent="0.2">
      <c r="B260" s="20" t="s">
        <v>1655</v>
      </c>
      <c r="C260" s="20"/>
      <c r="D260" s="20"/>
      <c r="E260" s="20"/>
      <c r="F260" s="30"/>
      <c r="G260" s="31"/>
      <c r="H260" s="20"/>
      <c r="I260" s="14"/>
    </row>
    <row r="261" spans="2:9" x14ac:dyDescent="0.2">
      <c r="B261" s="21" t="s">
        <v>1660</v>
      </c>
      <c r="C261" s="21" t="s">
        <v>1659</v>
      </c>
      <c r="D261" s="21" t="s">
        <v>115</v>
      </c>
      <c r="E261" s="21">
        <v>105670</v>
      </c>
      <c r="F261" s="126">
        <v>111.576953</v>
      </c>
      <c r="G261" s="127">
        <v>0.29359377696201283</v>
      </c>
      <c r="H261" s="21"/>
    </row>
    <row r="262" spans="2:9" x14ac:dyDescent="0.2">
      <c r="B262" s="21" t="s">
        <v>1657</v>
      </c>
      <c r="C262" s="21" t="s">
        <v>1654</v>
      </c>
      <c r="D262" s="21" t="s">
        <v>115</v>
      </c>
      <c r="E262" s="21">
        <v>120971</v>
      </c>
      <c r="F262" s="126">
        <v>380.69573700000001</v>
      </c>
      <c r="G262" s="127">
        <v>1.0017292666090918</v>
      </c>
      <c r="H262" s="21"/>
    </row>
    <row r="263" spans="2:9" x14ac:dyDescent="0.2">
      <c r="B263" s="20" t="s">
        <v>156</v>
      </c>
      <c r="C263" s="20"/>
      <c r="D263" s="20"/>
      <c r="E263" s="20"/>
      <c r="F263" s="30">
        <f>SUM(F261:F262)</f>
        <v>492.27269000000001</v>
      </c>
      <c r="G263" s="30">
        <f>SUM(G261:G262)</f>
        <v>1.2953230435711047</v>
      </c>
      <c r="H263" s="21"/>
    </row>
    <row r="264" spans="2:9" x14ac:dyDescent="0.2">
      <c r="B264" s="32" t="s">
        <v>159</v>
      </c>
      <c r="C264" s="32"/>
      <c r="D264" s="32"/>
      <c r="E264" s="32"/>
      <c r="F264" s="33">
        <f>F256+F263</f>
        <v>38030.576863699986</v>
      </c>
      <c r="G264" s="33">
        <f>G256+G263</f>
        <v>100.02872458765034</v>
      </c>
      <c r="H264" s="20"/>
      <c r="I264" s="14"/>
    </row>
    <row r="265" spans="2:9" x14ac:dyDescent="0.2">
      <c r="B265" s="20" t="s">
        <v>179</v>
      </c>
      <c r="C265" s="20"/>
      <c r="D265" s="20"/>
      <c r="E265" s="20"/>
      <c r="F265" s="26">
        <v>73.535791399999994</v>
      </c>
      <c r="G265" s="27">
        <v>0.193414140035784</v>
      </c>
      <c r="H265" s="25">
        <v>5.74E-2</v>
      </c>
      <c r="I265" s="15"/>
    </row>
    <row r="266" spans="2:9" x14ac:dyDescent="0.2">
      <c r="B266" s="21"/>
      <c r="C266" s="21"/>
      <c r="D266" s="21"/>
      <c r="E266" s="21"/>
      <c r="F266" s="22"/>
      <c r="G266" s="23"/>
      <c r="H266" s="21"/>
    </row>
    <row r="267" spans="2:9" x14ac:dyDescent="0.2">
      <c r="B267" s="46" t="s">
        <v>182</v>
      </c>
      <c r="C267" s="46"/>
      <c r="D267" s="46"/>
      <c r="E267" s="46"/>
      <c r="F267" s="26">
        <f>F268-(F256+F265+F263)</f>
        <v>-84.249481499980902</v>
      </c>
      <c r="G267" s="26">
        <f>G268-(G256+G265+G263)</f>
        <v>-0.2221387276861293</v>
      </c>
      <c r="H267" s="20"/>
      <c r="I267" s="14"/>
    </row>
    <row r="268" spans="2:9" x14ac:dyDescent="0.2">
      <c r="B268" s="42" t="s">
        <v>180</v>
      </c>
      <c r="C268" s="42"/>
      <c r="D268" s="42"/>
      <c r="E268" s="42"/>
      <c r="F268" s="43">
        <v>38019.863173600002</v>
      </c>
      <c r="G268" s="44">
        <v>100</v>
      </c>
      <c r="H268" s="45"/>
      <c r="I268" s="14"/>
    </row>
    <row r="270" spans="2:9" x14ac:dyDescent="0.2">
      <c r="B270" s="14"/>
    </row>
    <row r="271" spans="2:9" x14ac:dyDescent="0.2">
      <c r="B271" s="14" t="s">
        <v>207</v>
      </c>
    </row>
    <row r="272" spans="2:9" x14ac:dyDescent="0.2">
      <c r="B272" s="14"/>
    </row>
    <row r="273" spans="2:4" x14ac:dyDescent="0.2">
      <c r="B273" s="68" t="s">
        <v>1578</v>
      </c>
    </row>
    <row r="274" spans="2:4" x14ac:dyDescent="0.2">
      <c r="B274" s="68" t="s">
        <v>1604</v>
      </c>
    </row>
    <row r="275" spans="2:4" x14ac:dyDescent="0.2">
      <c r="B275" s="68" t="s">
        <v>1605</v>
      </c>
    </row>
    <row r="276" spans="2:4" x14ac:dyDescent="0.2">
      <c r="B276" s="61"/>
    </row>
    <row r="277" spans="2:4" x14ac:dyDescent="0.2">
      <c r="B277" s="69" t="s">
        <v>1580</v>
      </c>
      <c r="C277" s="70" t="s">
        <v>1587</v>
      </c>
      <c r="D277" s="106" t="s">
        <v>1597</v>
      </c>
    </row>
    <row r="278" spans="2:4" x14ac:dyDescent="0.2">
      <c r="B278" s="71" t="s">
        <v>1581</v>
      </c>
      <c r="C278" s="76">
        <v>10.550800000000001</v>
      </c>
      <c r="D278" s="76">
        <v>9.9284999999999997</v>
      </c>
    </row>
    <row r="279" spans="2:4" x14ac:dyDescent="0.2">
      <c r="B279" s="71" t="s">
        <v>1582</v>
      </c>
      <c r="C279" s="76">
        <v>9.6830999999999996</v>
      </c>
      <c r="D279" s="76">
        <v>9.1072000000000006</v>
      </c>
    </row>
    <row r="280" spans="2:4" x14ac:dyDescent="0.2">
      <c r="B280" s="61"/>
    </row>
    <row r="281" spans="2:4" x14ac:dyDescent="0.2">
      <c r="B281" s="68" t="s">
        <v>1607</v>
      </c>
    </row>
    <row r="282" spans="2:4" x14ac:dyDescent="0.2">
      <c r="B282" s="68" t="s">
        <v>1608</v>
      </c>
    </row>
    <row r="283" spans="2:4" x14ac:dyDescent="0.2">
      <c r="B283" s="68" t="s">
        <v>1609</v>
      </c>
    </row>
    <row r="284" spans="2:4" x14ac:dyDescent="0.2">
      <c r="B284" s="75" t="s">
        <v>1667</v>
      </c>
    </row>
    <row r="285" spans="2:4" x14ac:dyDescent="0.2">
      <c r="B285" s="68" t="s">
        <v>1610</v>
      </c>
    </row>
    <row r="286" spans="2:4" x14ac:dyDescent="0.2">
      <c r="B286" s="14"/>
    </row>
    <row r="288" spans="2:4" x14ac:dyDescent="0.2">
      <c r="B288" s="14" t="s">
        <v>209</v>
      </c>
    </row>
    <row r="306" spans="2:2" x14ac:dyDescent="0.2">
      <c r="B306" s="61" t="s">
        <v>1544</v>
      </c>
    </row>
    <row r="307" spans="2:2" x14ac:dyDescent="0.2">
      <c r="B307" s="62" t="s">
        <v>1556</v>
      </c>
    </row>
  </sheetData>
  <mergeCells count="1">
    <mergeCell ref="B1:C1"/>
  </mergeCells>
  <conditionalFormatting sqref="G1:G3 G5:G262 G265:G266 G268:G324">
    <cfRule type="cellIs" dxfId="6" priority="2" stopIfTrue="1" operator="between">
      <formula>0.009</formula>
      <formula>-0.009</formula>
    </cfRule>
  </conditionalFormatting>
  <hyperlinks>
    <hyperlink ref="A2" location="Index!A1" display="-" xr:uid="{F0C5797D-10B0-439A-AE6C-6B0AA7A7543C}"/>
  </hyperlinks>
  <pageMargins left="0.7" right="0.7" top="0.75" bottom="0.75" header="0.3" footer="0.3"/>
  <pageSetup paperSize="9" scale="22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B1AC7-B572-482C-9136-F2BDEDFFCA81}">
  <dimension ref="A1:I237"/>
  <sheetViews>
    <sheetView view="pageBreakPreview" zoomScaleNormal="100" zoomScaleSheetLayoutView="100" workbookViewId="0"/>
  </sheetViews>
  <sheetFormatPr defaultColWidth="9.109375" defaultRowHeight="10.199999999999999" x14ac:dyDescent="0.2"/>
  <cols>
    <col min="1" max="1" width="7.21875" style="6" customWidth="1"/>
    <col min="2" max="2" width="68" style="6" bestFit="1" customWidth="1"/>
    <col min="3" max="4" width="23.88671875" style="6" bestFit="1" customWidth="1"/>
    <col min="5" max="5" width="13.44140625" style="6" bestFit="1" customWidth="1"/>
    <col min="6" max="6" width="22.77734375" style="8" bestFit="1" customWidth="1"/>
    <col min="7" max="7" width="12.21875" style="12" bestFit="1" customWidth="1"/>
    <col min="8" max="8" width="14.33203125" style="6" bestFit="1" customWidth="1"/>
    <col min="9" max="16384" width="9.109375" style="6"/>
  </cols>
  <sheetData>
    <row r="1" spans="1:8" s="1" customFormat="1" ht="16.8" customHeight="1" x14ac:dyDescent="0.25">
      <c r="B1" s="154" t="s">
        <v>24</v>
      </c>
      <c r="C1" s="155"/>
      <c r="D1" s="10"/>
      <c r="F1" s="5"/>
      <c r="G1" s="12"/>
    </row>
    <row r="2" spans="1:8" s="1" customFormat="1" ht="14.4" x14ac:dyDescent="0.3">
      <c r="A2" s="60" t="s">
        <v>1576</v>
      </c>
      <c r="F2" s="5"/>
      <c r="G2" s="12"/>
    </row>
    <row r="3" spans="1:8" s="1" customFormat="1" ht="12" x14ac:dyDescent="0.2">
      <c r="B3" s="7" t="s">
        <v>9</v>
      </c>
      <c r="C3" s="2"/>
      <c r="D3" s="3"/>
      <c r="E3" s="3"/>
      <c r="F3" s="4"/>
      <c r="G3" s="12"/>
    </row>
    <row r="4" spans="1:8" s="1" customFormat="1" ht="25.5" customHeight="1" x14ac:dyDescent="0.25">
      <c r="B4" s="16" t="s">
        <v>7</v>
      </c>
      <c r="C4" s="16" t="s">
        <v>8</v>
      </c>
      <c r="D4" s="17" t="s">
        <v>185</v>
      </c>
      <c r="E4" s="17" t="s">
        <v>0</v>
      </c>
      <c r="F4" s="18" t="s">
        <v>4</v>
      </c>
      <c r="G4" s="19" t="s">
        <v>5</v>
      </c>
      <c r="H4" s="59" t="s">
        <v>6</v>
      </c>
    </row>
    <row r="5" spans="1:8" x14ac:dyDescent="0.2">
      <c r="B5" s="20" t="s">
        <v>27</v>
      </c>
      <c r="C5" s="21"/>
      <c r="D5" s="21"/>
      <c r="E5" s="21"/>
      <c r="F5" s="22"/>
      <c r="G5" s="23"/>
      <c r="H5" s="21"/>
    </row>
    <row r="6" spans="1:8" x14ac:dyDescent="0.2">
      <c r="B6" s="20" t="s">
        <v>28</v>
      </c>
      <c r="C6" s="21"/>
      <c r="D6" s="21"/>
      <c r="E6" s="21"/>
      <c r="F6" s="22"/>
      <c r="G6" s="23"/>
      <c r="H6" s="21"/>
    </row>
    <row r="7" spans="1:8" x14ac:dyDescent="0.2">
      <c r="B7" s="21" t="s">
        <v>69</v>
      </c>
      <c r="C7" s="21" t="s">
        <v>70</v>
      </c>
      <c r="D7" s="21" t="s">
        <v>71</v>
      </c>
      <c r="E7" s="24">
        <v>1367128</v>
      </c>
      <c r="F7" s="22">
        <v>19112.44944</v>
      </c>
      <c r="G7" s="23">
        <v>6.06785528759813</v>
      </c>
      <c r="H7" s="25"/>
    </row>
    <row r="8" spans="1:8" x14ac:dyDescent="0.2">
      <c r="B8" s="21" t="s">
        <v>36</v>
      </c>
      <c r="C8" s="21" t="s">
        <v>37</v>
      </c>
      <c r="D8" s="21" t="s">
        <v>38</v>
      </c>
      <c r="E8" s="24">
        <v>831637</v>
      </c>
      <c r="F8" s="22">
        <v>16414.019468999999</v>
      </c>
      <c r="G8" s="23">
        <v>5.2111528215354799</v>
      </c>
      <c r="H8" s="25"/>
    </row>
    <row r="9" spans="1:8" x14ac:dyDescent="0.2">
      <c r="B9" s="21" t="s">
        <v>210</v>
      </c>
      <c r="C9" s="21" t="s">
        <v>211</v>
      </c>
      <c r="D9" s="21" t="s">
        <v>71</v>
      </c>
      <c r="E9" s="24">
        <v>2247891</v>
      </c>
      <c r="F9" s="22">
        <v>15573.388848000001</v>
      </c>
      <c r="G9" s="23">
        <v>4.9442678796255102</v>
      </c>
      <c r="H9" s="25"/>
    </row>
    <row r="10" spans="1:8" x14ac:dyDescent="0.2">
      <c r="B10" s="21" t="s">
        <v>215</v>
      </c>
      <c r="C10" s="21" t="s">
        <v>216</v>
      </c>
      <c r="D10" s="21" t="s">
        <v>71</v>
      </c>
      <c r="E10" s="24">
        <v>1338935</v>
      </c>
      <c r="F10" s="22">
        <v>12878.546297499999</v>
      </c>
      <c r="G10" s="23">
        <v>4.0887043543625801</v>
      </c>
      <c r="H10" s="25"/>
    </row>
    <row r="11" spans="1:8" x14ac:dyDescent="0.2">
      <c r="B11" s="21" t="s">
        <v>33</v>
      </c>
      <c r="C11" s="21" t="s">
        <v>34</v>
      </c>
      <c r="D11" s="21" t="s">
        <v>35</v>
      </c>
      <c r="E11" s="24">
        <v>815460</v>
      </c>
      <c r="F11" s="22">
        <v>9499.2935400000006</v>
      </c>
      <c r="G11" s="23">
        <v>3.0158530289948899</v>
      </c>
      <c r="H11" s="25"/>
    </row>
    <row r="12" spans="1:8" x14ac:dyDescent="0.2">
      <c r="B12" s="21" t="s">
        <v>226</v>
      </c>
      <c r="C12" s="21" t="s">
        <v>227</v>
      </c>
      <c r="D12" s="21" t="s">
        <v>143</v>
      </c>
      <c r="E12" s="24">
        <v>309631</v>
      </c>
      <c r="F12" s="22">
        <v>8794.4492929999997</v>
      </c>
      <c r="G12" s="23">
        <v>2.7920777926224698</v>
      </c>
      <c r="H12" s="25"/>
    </row>
    <row r="13" spans="1:8" x14ac:dyDescent="0.2">
      <c r="B13" s="21" t="s">
        <v>128</v>
      </c>
      <c r="C13" s="21" t="s">
        <v>129</v>
      </c>
      <c r="D13" s="21" t="s">
        <v>127</v>
      </c>
      <c r="E13" s="24">
        <v>4849125</v>
      </c>
      <c r="F13" s="22">
        <v>8127.1334999999999</v>
      </c>
      <c r="G13" s="23">
        <v>2.58021715823521</v>
      </c>
      <c r="H13" s="25"/>
    </row>
    <row r="14" spans="1:8" x14ac:dyDescent="0.2">
      <c r="B14" s="21" t="s">
        <v>57</v>
      </c>
      <c r="C14" s="21" t="s">
        <v>58</v>
      </c>
      <c r="D14" s="21" t="s">
        <v>59</v>
      </c>
      <c r="E14" s="24">
        <v>3443081</v>
      </c>
      <c r="F14" s="22">
        <v>7760.3602658999998</v>
      </c>
      <c r="G14" s="23">
        <v>2.4637733232955901</v>
      </c>
      <c r="H14" s="25"/>
    </row>
    <row r="15" spans="1:8" x14ac:dyDescent="0.2">
      <c r="B15" s="21" t="s">
        <v>60</v>
      </c>
      <c r="C15" s="21" t="s">
        <v>61</v>
      </c>
      <c r="D15" s="21" t="s">
        <v>44</v>
      </c>
      <c r="E15" s="24">
        <v>359094</v>
      </c>
      <c r="F15" s="22">
        <v>7221.3803399999997</v>
      </c>
      <c r="G15" s="23">
        <v>2.2926569939340098</v>
      </c>
      <c r="H15" s="25"/>
    </row>
    <row r="16" spans="1:8" x14ac:dyDescent="0.2">
      <c r="B16" s="21" t="s">
        <v>111</v>
      </c>
      <c r="C16" s="21" t="s">
        <v>112</v>
      </c>
      <c r="D16" s="21" t="s">
        <v>41</v>
      </c>
      <c r="E16" s="24">
        <v>607218</v>
      </c>
      <c r="F16" s="22">
        <v>7195.5333000000001</v>
      </c>
      <c r="G16" s="23">
        <v>2.2844510285591801</v>
      </c>
      <c r="H16" s="25"/>
    </row>
    <row r="17" spans="2:8" x14ac:dyDescent="0.2">
      <c r="B17" s="21" t="s">
        <v>280</v>
      </c>
      <c r="C17" s="21" t="s">
        <v>281</v>
      </c>
      <c r="D17" s="21" t="s">
        <v>53</v>
      </c>
      <c r="E17" s="24">
        <v>89592</v>
      </c>
      <c r="F17" s="22">
        <v>6976.5290400000004</v>
      </c>
      <c r="G17" s="23">
        <v>2.2149211568795102</v>
      </c>
      <c r="H17" s="25"/>
    </row>
    <row r="18" spans="2:8" x14ac:dyDescent="0.2">
      <c r="B18" s="21" t="s">
        <v>107</v>
      </c>
      <c r="C18" s="21" t="s">
        <v>108</v>
      </c>
      <c r="D18" s="21" t="s">
        <v>71</v>
      </c>
      <c r="E18" s="24">
        <v>5078353</v>
      </c>
      <c r="F18" s="22">
        <v>6238.7566605000002</v>
      </c>
      <c r="G18" s="23">
        <v>1.98069183697749</v>
      </c>
      <c r="H18" s="25"/>
    </row>
    <row r="19" spans="2:8" x14ac:dyDescent="0.2">
      <c r="B19" s="21" t="s">
        <v>278</v>
      </c>
      <c r="C19" s="21" t="s">
        <v>279</v>
      </c>
      <c r="D19" s="21" t="s">
        <v>124</v>
      </c>
      <c r="E19" s="24">
        <v>1578305</v>
      </c>
      <c r="F19" s="22">
        <v>6048.8539124999998</v>
      </c>
      <c r="G19" s="23">
        <v>1.9204011663756599</v>
      </c>
      <c r="H19" s="25"/>
    </row>
    <row r="20" spans="2:8" x14ac:dyDescent="0.2">
      <c r="B20" s="21" t="s">
        <v>125</v>
      </c>
      <c r="C20" s="21" t="s">
        <v>126</v>
      </c>
      <c r="D20" s="21" t="s">
        <v>127</v>
      </c>
      <c r="E20" s="24">
        <v>3660426</v>
      </c>
      <c r="F20" s="22">
        <v>5893.28586</v>
      </c>
      <c r="G20" s="23">
        <v>1.87101113748863</v>
      </c>
      <c r="H20" s="25"/>
    </row>
    <row r="21" spans="2:8" x14ac:dyDescent="0.2">
      <c r="B21" s="21" t="s">
        <v>212</v>
      </c>
      <c r="C21" s="21" t="s">
        <v>213</v>
      </c>
      <c r="D21" s="21" t="s">
        <v>214</v>
      </c>
      <c r="E21" s="24">
        <v>135072</v>
      </c>
      <c r="F21" s="22">
        <v>5229.5826239999997</v>
      </c>
      <c r="G21" s="23">
        <v>1.66029742428293</v>
      </c>
      <c r="H21" s="25"/>
    </row>
    <row r="22" spans="2:8" x14ac:dyDescent="0.2">
      <c r="B22" s="21" t="s">
        <v>282</v>
      </c>
      <c r="C22" s="21" t="s">
        <v>283</v>
      </c>
      <c r="D22" s="21" t="s">
        <v>143</v>
      </c>
      <c r="E22" s="24">
        <v>100837</v>
      </c>
      <c r="F22" s="22">
        <v>5210.2477900000004</v>
      </c>
      <c r="G22" s="23">
        <v>1.6541589659398399</v>
      </c>
      <c r="H22" s="25"/>
    </row>
    <row r="23" spans="2:8" x14ac:dyDescent="0.2">
      <c r="B23" s="21" t="s">
        <v>875</v>
      </c>
      <c r="C23" s="21" t="s">
        <v>876</v>
      </c>
      <c r="D23" s="21" t="s">
        <v>351</v>
      </c>
      <c r="E23" s="24">
        <v>58111</v>
      </c>
      <c r="F23" s="22">
        <v>5044.0348000000004</v>
      </c>
      <c r="G23" s="23">
        <v>1.60138936289105</v>
      </c>
      <c r="H23" s="25"/>
    </row>
    <row r="24" spans="2:8" x14ac:dyDescent="0.2">
      <c r="B24" s="21" t="s">
        <v>65</v>
      </c>
      <c r="C24" s="21" t="s">
        <v>66</v>
      </c>
      <c r="D24" s="21" t="s">
        <v>35</v>
      </c>
      <c r="E24" s="24">
        <v>3662253</v>
      </c>
      <c r="F24" s="22">
        <v>4766.4222794999996</v>
      </c>
      <c r="G24" s="23">
        <v>1.51325243383297</v>
      </c>
      <c r="H24" s="25"/>
    </row>
    <row r="25" spans="2:8" x14ac:dyDescent="0.2">
      <c r="B25" s="21" t="s">
        <v>268</v>
      </c>
      <c r="C25" s="21" t="s">
        <v>269</v>
      </c>
      <c r="D25" s="21" t="s">
        <v>47</v>
      </c>
      <c r="E25" s="24">
        <v>400141</v>
      </c>
      <c r="F25" s="22">
        <v>4669.6454700000004</v>
      </c>
      <c r="G25" s="23">
        <v>1.4825275559419899</v>
      </c>
      <c r="H25" s="25"/>
    </row>
    <row r="26" spans="2:8" x14ac:dyDescent="0.2">
      <c r="B26" s="21" t="s">
        <v>289</v>
      </c>
      <c r="C26" s="21" t="s">
        <v>290</v>
      </c>
      <c r="D26" s="21" t="s">
        <v>291</v>
      </c>
      <c r="E26" s="24">
        <v>1187268</v>
      </c>
      <c r="F26" s="22">
        <v>4601.8507680000002</v>
      </c>
      <c r="G26" s="23">
        <v>1.46100397037055</v>
      </c>
      <c r="H26" s="25"/>
    </row>
    <row r="27" spans="2:8" x14ac:dyDescent="0.2">
      <c r="B27" s="21" t="s">
        <v>284</v>
      </c>
      <c r="C27" s="21" t="s">
        <v>285</v>
      </c>
      <c r="D27" s="21" t="s">
        <v>286</v>
      </c>
      <c r="E27" s="24">
        <v>112484</v>
      </c>
      <c r="F27" s="22">
        <v>4596.8836279999996</v>
      </c>
      <c r="G27" s="23">
        <v>1.4594269937089299</v>
      </c>
      <c r="H27" s="25"/>
    </row>
    <row r="28" spans="2:8" x14ac:dyDescent="0.2">
      <c r="B28" s="21" t="s">
        <v>62</v>
      </c>
      <c r="C28" s="21" t="s">
        <v>63</v>
      </c>
      <c r="D28" s="21" t="s">
        <v>64</v>
      </c>
      <c r="E28" s="24">
        <v>880941</v>
      </c>
      <c r="F28" s="22">
        <v>4455.7995780000001</v>
      </c>
      <c r="G28" s="23">
        <v>1.4146353723379601</v>
      </c>
      <c r="H28" s="25"/>
    </row>
    <row r="29" spans="2:8" x14ac:dyDescent="0.2">
      <c r="B29" s="21" t="s">
        <v>294</v>
      </c>
      <c r="C29" s="21" t="s">
        <v>295</v>
      </c>
      <c r="D29" s="21" t="s">
        <v>296</v>
      </c>
      <c r="E29" s="24">
        <v>1126761</v>
      </c>
      <c r="F29" s="22">
        <v>4275.4946145000004</v>
      </c>
      <c r="G29" s="23">
        <v>1.3573918238546401</v>
      </c>
      <c r="H29" s="25"/>
    </row>
    <row r="30" spans="2:8" x14ac:dyDescent="0.2">
      <c r="B30" s="21" t="s">
        <v>297</v>
      </c>
      <c r="C30" s="21" t="s">
        <v>298</v>
      </c>
      <c r="D30" s="21" t="s">
        <v>44</v>
      </c>
      <c r="E30" s="24">
        <v>234887</v>
      </c>
      <c r="F30" s="22">
        <v>3949.3900180000001</v>
      </c>
      <c r="G30" s="23">
        <v>1.25385954211364</v>
      </c>
      <c r="H30" s="25"/>
    </row>
    <row r="31" spans="2:8" x14ac:dyDescent="0.2">
      <c r="B31" s="21" t="s">
        <v>1095</v>
      </c>
      <c r="C31" s="21" t="s">
        <v>1096</v>
      </c>
      <c r="D31" s="21" t="s">
        <v>730</v>
      </c>
      <c r="E31" s="24">
        <v>1728866</v>
      </c>
      <c r="F31" s="22">
        <v>3787.5996328000001</v>
      </c>
      <c r="G31" s="23">
        <v>1.2024940356985601</v>
      </c>
      <c r="H31" s="25"/>
    </row>
    <row r="32" spans="2:8" x14ac:dyDescent="0.2">
      <c r="B32" s="21" t="s">
        <v>301</v>
      </c>
      <c r="C32" s="21" t="s">
        <v>302</v>
      </c>
      <c r="D32" s="21" t="s">
        <v>44</v>
      </c>
      <c r="E32" s="24">
        <v>196279</v>
      </c>
      <c r="F32" s="22">
        <v>3783.8665620000002</v>
      </c>
      <c r="G32" s="23">
        <v>1.2013088535760901</v>
      </c>
      <c r="H32" s="25"/>
    </row>
    <row r="33" spans="2:8" x14ac:dyDescent="0.2">
      <c r="B33" s="21" t="s">
        <v>67</v>
      </c>
      <c r="C33" s="21" t="s">
        <v>68</v>
      </c>
      <c r="D33" s="21" t="s">
        <v>41</v>
      </c>
      <c r="E33" s="24">
        <v>262426</v>
      </c>
      <c r="F33" s="22">
        <v>3747.7057060000002</v>
      </c>
      <c r="G33" s="23">
        <v>1.1898284390969101</v>
      </c>
      <c r="H33" s="25"/>
    </row>
    <row r="34" spans="2:8" x14ac:dyDescent="0.2">
      <c r="B34" s="21" t="s">
        <v>134</v>
      </c>
      <c r="C34" s="21" t="s">
        <v>135</v>
      </c>
      <c r="D34" s="21" t="s">
        <v>136</v>
      </c>
      <c r="E34" s="24">
        <v>78091</v>
      </c>
      <c r="F34" s="22">
        <v>3464.5072150000001</v>
      </c>
      <c r="G34" s="23">
        <v>1.09991806594203</v>
      </c>
      <c r="H34" s="25"/>
    </row>
    <row r="35" spans="2:8" x14ac:dyDescent="0.2">
      <c r="B35" s="21" t="s">
        <v>311</v>
      </c>
      <c r="C35" s="21" t="s">
        <v>312</v>
      </c>
      <c r="D35" s="21" t="s">
        <v>71</v>
      </c>
      <c r="E35" s="24">
        <v>2606651</v>
      </c>
      <c r="F35" s="22">
        <v>3463.1965186000002</v>
      </c>
      <c r="G35" s="23">
        <v>1.09950194365974</v>
      </c>
      <c r="H35" s="25"/>
    </row>
    <row r="36" spans="2:8" x14ac:dyDescent="0.2">
      <c r="B36" s="21" t="s">
        <v>54</v>
      </c>
      <c r="C36" s="21" t="s">
        <v>55</v>
      </c>
      <c r="D36" s="21" t="s">
        <v>56</v>
      </c>
      <c r="E36" s="24">
        <v>860646</v>
      </c>
      <c r="F36" s="22">
        <v>3347.9129400000002</v>
      </c>
      <c r="G36" s="23">
        <v>1.0629015029795801</v>
      </c>
      <c r="H36" s="25"/>
    </row>
    <row r="37" spans="2:8" x14ac:dyDescent="0.2">
      <c r="B37" s="21" t="s">
        <v>72</v>
      </c>
      <c r="C37" s="21" t="s">
        <v>73</v>
      </c>
      <c r="D37" s="21" t="s">
        <v>74</v>
      </c>
      <c r="E37" s="24">
        <v>1945074</v>
      </c>
      <c r="F37" s="22">
        <v>3265.9737534000001</v>
      </c>
      <c r="G37" s="23">
        <v>1.0368873006538599</v>
      </c>
      <c r="H37" s="25"/>
    </row>
    <row r="38" spans="2:8" x14ac:dyDescent="0.2">
      <c r="B38" s="21" t="s">
        <v>904</v>
      </c>
      <c r="C38" s="21" t="s">
        <v>905</v>
      </c>
      <c r="D38" s="21" t="s">
        <v>906</v>
      </c>
      <c r="E38" s="24">
        <v>860963</v>
      </c>
      <c r="F38" s="22">
        <v>2814.9185284999999</v>
      </c>
      <c r="G38" s="23">
        <v>0.89368546564048701</v>
      </c>
      <c r="H38" s="25"/>
    </row>
    <row r="39" spans="2:8" x14ac:dyDescent="0.2">
      <c r="B39" s="21" t="s">
        <v>317</v>
      </c>
      <c r="C39" s="21" t="s">
        <v>318</v>
      </c>
      <c r="D39" s="21" t="s">
        <v>50</v>
      </c>
      <c r="E39" s="24">
        <v>296190</v>
      </c>
      <c r="F39" s="22">
        <v>2680.5194999999999</v>
      </c>
      <c r="G39" s="23">
        <v>0.85101621708122099</v>
      </c>
      <c r="H39" s="25"/>
    </row>
    <row r="40" spans="2:8" x14ac:dyDescent="0.2">
      <c r="B40" s="21" t="s">
        <v>929</v>
      </c>
      <c r="C40" s="21" t="s">
        <v>930</v>
      </c>
      <c r="D40" s="21" t="s">
        <v>214</v>
      </c>
      <c r="E40" s="24">
        <v>200343</v>
      </c>
      <c r="F40" s="22">
        <v>2679.9883110000001</v>
      </c>
      <c r="G40" s="23">
        <v>0.85084757422921498</v>
      </c>
      <c r="H40" s="25"/>
    </row>
    <row r="41" spans="2:8" x14ac:dyDescent="0.2">
      <c r="B41" s="21" t="s">
        <v>1008</v>
      </c>
      <c r="C41" s="21" t="s">
        <v>1009</v>
      </c>
      <c r="D41" s="21" t="s">
        <v>35</v>
      </c>
      <c r="E41" s="24">
        <v>1408788</v>
      </c>
      <c r="F41" s="22">
        <v>2648.52144</v>
      </c>
      <c r="G41" s="23">
        <v>0.84085741466432395</v>
      </c>
      <c r="H41" s="25"/>
    </row>
    <row r="42" spans="2:8" x14ac:dyDescent="0.2">
      <c r="B42" s="21" t="s">
        <v>309</v>
      </c>
      <c r="C42" s="21" t="s">
        <v>310</v>
      </c>
      <c r="D42" s="21" t="s">
        <v>296</v>
      </c>
      <c r="E42" s="24">
        <v>127504</v>
      </c>
      <c r="F42" s="22">
        <v>2642.6479039999999</v>
      </c>
      <c r="G42" s="23">
        <v>0.83899267374839004</v>
      </c>
      <c r="H42" s="25"/>
    </row>
    <row r="43" spans="2:8" x14ac:dyDescent="0.2">
      <c r="B43" s="21" t="s">
        <v>265</v>
      </c>
      <c r="C43" s="21" t="s">
        <v>266</v>
      </c>
      <c r="D43" s="21" t="s">
        <v>267</v>
      </c>
      <c r="E43" s="24">
        <v>31214</v>
      </c>
      <c r="F43" s="22">
        <v>2636.9587200000001</v>
      </c>
      <c r="G43" s="23">
        <v>0.83718646124146401</v>
      </c>
      <c r="H43" s="25"/>
    </row>
    <row r="44" spans="2:8" x14ac:dyDescent="0.2">
      <c r="B44" s="21" t="s">
        <v>221</v>
      </c>
      <c r="C44" s="21" t="s">
        <v>222</v>
      </c>
      <c r="D44" s="21" t="s">
        <v>95</v>
      </c>
      <c r="E44" s="24">
        <v>272348</v>
      </c>
      <c r="F44" s="22">
        <v>2557.6200680000002</v>
      </c>
      <c r="G44" s="23">
        <v>0.81199788138096896</v>
      </c>
      <c r="H44" s="25"/>
    </row>
    <row r="45" spans="2:8" x14ac:dyDescent="0.2">
      <c r="B45" s="21" t="s">
        <v>1359</v>
      </c>
      <c r="C45" s="21" t="s">
        <v>1360</v>
      </c>
      <c r="D45" s="21" t="s">
        <v>253</v>
      </c>
      <c r="E45" s="24">
        <v>898587</v>
      </c>
      <c r="F45" s="22">
        <v>2442.8087595000002</v>
      </c>
      <c r="G45" s="23">
        <v>0.77554737787304295</v>
      </c>
      <c r="H45" s="25"/>
    </row>
    <row r="46" spans="2:8" x14ac:dyDescent="0.2">
      <c r="B46" s="21" t="s">
        <v>299</v>
      </c>
      <c r="C46" s="21" t="s">
        <v>300</v>
      </c>
      <c r="D46" s="21" t="s">
        <v>92</v>
      </c>
      <c r="E46" s="24">
        <v>606869</v>
      </c>
      <c r="F46" s="22">
        <v>2405.3252815000001</v>
      </c>
      <c r="G46" s="23">
        <v>0.76364705495033802</v>
      </c>
      <c r="H46" s="25"/>
    </row>
    <row r="47" spans="2:8" x14ac:dyDescent="0.2">
      <c r="B47" s="21" t="s">
        <v>1361</v>
      </c>
      <c r="C47" s="21" t="s">
        <v>1362</v>
      </c>
      <c r="D47" s="21" t="s">
        <v>71</v>
      </c>
      <c r="E47" s="24">
        <v>4527599</v>
      </c>
      <c r="F47" s="22">
        <v>2403.7023091000001</v>
      </c>
      <c r="G47" s="23">
        <v>0.76313179071432902</v>
      </c>
      <c r="H47" s="25"/>
    </row>
    <row r="48" spans="2:8" x14ac:dyDescent="0.2">
      <c r="B48" s="21" t="s">
        <v>254</v>
      </c>
      <c r="C48" s="21" t="s">
        <v>255</v>
      </c>
      <c r="D48" s="21" t="s">
        <v>136</v>
      </c>
      <c r="E48" s="24">
        <v>91832</v>
      </c>
      <c r="F48" s="22">
        <v>2130.5023999999999</v>
      </c>
      <c r="G48" s="23">
        <v>0.676395785567112</v>
      </c>
      <c r="H48" s="25"/>
    </row>
    <row r="49" spans="2:8" x14ac:dyDescent="0.2">
      <c r="B49" s="21" t="s">
        <v>287</v>
      </c>
      <c r="C49" s="21" t="s">
        <v>288</v>
      </c>
      <c r="D49" s="21" t="s">
        <v>95</v>
      </c>
      <c r="E49" s="24">
        <v>673565</v>
      </c>
      <c r="F49" s="22">
        <v>2112.2998400000001</v>
      </c>
      <c r="G49" s="23">
        <v>0.67061680363752896</v>
      </c>
      <c r="H49" s="25"/>
    </row>
    <row r="50" spans="2:8" x14ac:dyDescent="0.2">
      <c r="B50" s="21" t="s">
        <v>48</v>
      </c>
      <c r="C50" s="21" t="s">
        <v>49</v>
      </c>
      <c r="D50" s="21" t="s">
        <v>50</v>
      </c>
      <c r="E50" s="24">
        <v>87718</v>
      </c>
      <c r="F50" s="22">
        <v>2025.8472099999999</v>
      </c>
      <c r="G50" s="23">
        <v>0.64316966507378304</v>
      </c>
      <c r="H50" s="25"/>
    </row>
    <row r="51" spans="2:8" x14ac:dyDescent="0.2">
      <c r="B51" s="21" t="s">
        <v>873</v>
      </c>
      <c r="C51" s="21" t="s">
        <v>874</v>
      </c>
      <c r="D51" s="21" t="s">
        <v>143</v>
      </c>
      <c r="E51" s="24">
        <v>115228</v>
      </c>
      <c r="F51" s="22">
        <v>2023.4036799999999</v>
      </c>
      <c r="G51" s="23">
        <v>0.64239388871516201</v>
      </c>
      <c r="H51" s="25"/>
    </row>
    <row r="52" spans="2:8" x14ac:dyDescent="0.2">
      <c r="B52" s="21" t="s">
        <v>321</v>
      </c>
      <c r="C52" s="21" t="s">
        <v>322</v>
      </c>
      <c r="D52" s="21" t="s">
        <v>41</v>
      </c>
      <c r="E52" s="24">
        <v>19810</v>
      </c>
      <c r="F52" s="22">
        <v>1980.0094999999999</v>
      </c>
      <c r="G52" s="23">
        <v>0.62861702534709396</v>
      </c>
      <c r="H52" s="25"/>
    </row>
    <row r="53" spans="2:8" x14ac:dyDescent="0.2">
      <c r="B53" s="21" t="s">
        <v>609</v>
      </c>
      <c r="C53" s="21" t="s">
        <v>610</v>
      </c>
      <c r="D53" s="21" t="s">
        <v>235</v>
      </c>
      <c r="E53" s="24">
        <v>145877</v>
      </c>
      <c r="F53" s="22">
        <v>1968.610115</v>
      </c>
      <c r="G53" s="23">
        <v>0.62499792781777097</v>
      </c>
      <c r="H53" s="25"/>
    </row>
    <row r="54" spans="2:8" x14ac:dyDescent="0.2">
      <c r="B54" s="21" t="s">
        <v>347</v>
      </c>
      <c r="C54" s="21" t="s">
        <v>348</v>
      </c>
      <c r="D54" s="21" t="s">
        <v>44</v>
      </c>
      <c r="E54" s="24">
        <v>84864</v>
      </c>
      <c r="F54" s="22">
        <v>1950.7687679999999</v>
      </c>
      <c r="G54" s="23">
        <v>0.61933362444986995</v>
      </c>
      <c r="H54" s="25"/>
    </row>
    <row r="55" spans="2:8" x14ac:dyDescent="0.2">
      <c r="B55" s="21" t="s">
        <v>877</v>
      </c>
      <c r="C55" s="21" t="s">
        <v>878</v>
      </c>
      <c r="D55" s="21" t="s">
        <v>53</v>
      </c>
      <c r="E55" s="24">
        <v>81191</v>
      </c>
      <c r="F55" s="22">
        <v>1901.1684560000001</v>
      </c>
      <c r="G55" s="23">
        <v>0.60358642698150999</v>
      </c>
      <c r="H55" s="25"/>
    </row>
    <row r="56" spans="2:8" x14ac:dyDescent="0.2">
      <c r="B56" s="21" t="s">
        <v>315</v>
      </c>
      <c r="C56" s="21" t="s">
        <v>316</v>
      </c>
      <c r="D56" s="21" t="s">
        <v>291</v>
      </c>
      <c r="E56" s="24">
        <v>6930</v>
      </c>
      <c r="F56" s="22">
        <v>1886.6925000000001</v>
      </c>
      <c r="G56" s="23">
        <v>0.59899057408293799</v>
      </c>
      <c r="H56" s="25"/>
    </row>
    <row r="57" spans="2:8" x14ac:dyDescent="0.2">
      <c r="B57" s="21" t="s">
        <v>339</v>
      </c>
      <c r="C57" s="21" t="s">
        <v>340</v>
      </c>
      <c r="D57" s="21" t="s">
        <v>230</v>
      </c>
      <c r="E57" s="24">
        <v>263647</v>
      </c>
      <c r="F57" s="22">
        <v>1788.053954</v>
      </c>
      <c r="G57" s="23">
        <v>0.567674628694251</v>
      </c>
      <c r="H57" s="25"/>
    </row>
    <row r="58" spans="2:8" x14ac:dyDescent="0.2">
      <c r="B58" s="21" t="s">
        <v>953</v>
      </c>
      <c r="C58" s="21" t="s">
        <v>954</v>
      </c>
      <c r="D58" s="21" t="s">
        <v>95</v>
      </c>
      <c r="E58" s="24">
        <v>338299</v>
      </c>
      <c r="F58" s="22">
        <v>1785.0346735000001</v>
      </c>
      <c r="G58" s="23">
        <v>0.56671606201737401</v>
      </c>
      <c r="H58" s="25"/>
    </row>
    <row r="59" spans="2:8" x14ac:dyDescent="0.2">
      <c r="B59" s="21" t="s">
        <v>1046</v>
      </c>
      <c r="C59" s="21" t="s">
        <v>1047</v>
      </c>
      <c r="D59" s="21" t="s">
        <v>351</v>
      </c>
      <c r="E59" s="24">
        <v>34870</v>
      </c>
      <c r="F59" s="22">
        <v>1753.43795</v>
      </c>
      <c r="G59" s="23">
        <v>0.55668467664407995</v>
      </c>
      <c r="H59" s="25"/>
    </row>
    <row r="60" spans="2:8" x14ac:dyDescent="0.2">
      <c r="B60" s="21" t="s">
        <v>303</v>
      </c>
      <c r="C60" s="21" t="s">
        <v>304</v>
      </c>
      <c r="D60" s="21" t="s">
        <v>136</v>
      </c>
      <c r="E60" s="24">
        <v>15906</v>
      </c>
      <c r="F60" s="22">
        <v>1749.66</v>
      </c>
      <c r="G60" s="23">
        <v>0.55548524619139295</v>
      </c>
      <c r="H60" s="25"/>
    </row>
    <row r="61" spans="2:8" x14ac:dyDescent="0.2">
      <c r="B61" s="21" t="s">
        <v>333</v>
      </c>
      <c r="C61" s="21" t="s">
        <v>334</v>
      </c>
      <c r="D61" s="21" t="s">
        <v>291</v>
      </c>
      <c r="E61" s="24">
        <v>43347</v>
      </c>
      <c r="F61" s="22">
        <v>1742.5494000000001</v>
      </c>
      <c r="G61" s="23">
        <v>0.55322775994173901</v>
      </c>
      <c r="H61" s="25"/>
    </row>
    <row r="62" spans="2:8" x14ac:dyDescent="0.2">
      <c r="B62" s="21" t="s">
        <v>1105</v>
      </c>
      <c r="C62" s="21" t="s">
        <v>1106</v>
      </c>
      <c r="D62" s="21" t="s">
        <v>155</v>
      </c>
      <c r="E62" s="24">
        <v>378484</v>
      </c>
      <c r="F62" s="22">
        <v>1673.2777639999999</v>
      </c>
      <c r="G62" s="23">
        <v>0.53123527467172105</v>
      </c>
      <c r="H62" s="25"/>
    </row>
    <row r="63" spans="2:8" x14ac:dyDescent="0.2">
      <c r="B63" s="21" t="s">
        <v>947</v>
      </c>
      <c r="C63" s="21" t="s">
        <v>948</v>
      </c>
      <c r="D63" s="21" t="s">
        <v>641</v>
      </c>
      <c r="E63" s="24">
        <v>95942</v>
      </c>
      <c r="F63" s="22">
        <v>1559.3453260000001</v>
      </c>
      <c r="G63" s="23">
        <v>0.49506379657219501</v>
      </c>
      <c r="H63" s="25"/>
    </row>
    <row r="64" spans="2:8" x14ac:dyDescent="0.2">
      <c r="B64" s="21" t="s">
        <v>1060</v>
      </c>
      <c r="C64" s="21" t="s">
        <v>1061</v>
      </c>
      <c r="D64" s="21" t="s">
        <v>95</v>
      </c>
      <c r="E64" s="24">
        <v>376054</v>
      </c>
      <c r="F64" s="22">
        <v>1492.3702989999999</v>
      </c>
      <c r="G64" s="23">
        <v>0.473800442913902</v>
      </c>
      <c r="H64" s="25"/>
    </row>
    <row r="65" spans="2:8" x14ac:dyDescent="0.2">
      <c r="B65" s="21" t="s">
        <v>969</v>
      </c>
      <c r="C65" s="21" t="s">
        <v>970</v>
      </c>
      <c r="D65" s="21" t="s">
        <v>53</v>
      </c>
      <c r="E65" s="24">
        <v>291149</v>
      </c>
      <c r="F65" s="22">
        <v>1482.0939845</v>
      </c>
      <c r="G65" s="23">
        <v>0.47053789985412298</v>
      </c>
      <c r="H65" s="25"/>
    </row>
    <row r="66" spans="2:8" x14ac:dyDescent="0.2">
      <c r="B66" s="21" t="s">
        <v>1242</v>
      </c>
      <c r="C66" s="21" t="s">
        <v>1243</v>
      </c>
      <c r="D66" s="21" t="s">
        <v>95</v>
      </c>
      <c r="E66" s="24">
        <v>1373372</v>
      </c>
      <c r="F66" s="22">
        <v>1480.2203416</v>
      </c>
      <c r="G66" s="23">
        <v>0.46994305229083499</v>
      </c>
      <c r="H66" s="25"/>
    </row>
    <row r="67" spans="2:8" x14ac:dyDescent="0.2">
      <c r="B67" s="21" t="s">
        <v>335</v>
      </c>
      <c r="C67" s="21" t="s">
        <v>336</v>
      </c>
      <c r="D67" s="21" t="s">
        <v>291</v>
      </c>
      <c r="E67" s="24">
        <v>9414</v>
      </c>
      <c r="F67" s="22">
        <v>1475.9269200000001</v>
      </c>
      <c r="G67" s="23">
        <v>0.46857996897494603</v>
      </c>
      <c r="H67" s="25"/>
    </row>
    <row r="68" spans="2:8" x14ac:dyDescent="0.2">
      <c r="B68" s="21" t="s">
        <v>1363</v>
      </c>
      <c r="C68" s="21" t="s">
        <v>1364</v>
      </c>
      <c r="D68" s="21" t="s">
        <v>77</v>
      </c>
      <c r="E68" s="24">
        <v>894776</v>
      </c>
      <c r="F68" s="22">
        <v>1423.4991384</v>
      </c>
      <c r="G68" s="23">
        <v>0.45193510130388698</v>
      </c>
      <c r="H68" s="25"/>
    </row>
    <row r="69" spans="2:8" x14ac:dyDescent="0.2">
      <c r="B69" s="21" t="s">
        <v>305</v>
      </c>
      <c r="C69" s="21" t="s">
        <v>306</v>
      </c>
      <c r="D69" s="21" t="s">
        <v>296</v>
      </c>
      <c r="E69" s="24">
        <v>888275</v>
      </c>
      <c r="F69" s="22">
        <v>1390.1503749999999</v>
      </c>
      <c r="G69" s="23">
        <v>0.44134747510941102</v>
      </c>
      <c r="H69" s="25"/>
    </row>
    <row r="70" spans="2:8" x14ac:dyDescent="0.2">
      <c r="B70" s="21" t="s">
        <v>927</v>
      </c>
      <c r="C70" s="21" t="s">
        <v>928</v>
      </c>
      <c r="D70" s="21" t="s">
        <v>296</v>
      </c>
      <c r="E70" s="24">
        <v>13174</v>
      </c>
      <c r="F70" s="22">
        <v>1353.1015400000001</v>
      </c>
      <c r="G70" s="23">
        <v>0.42958514343864102</v>
      </c>
      <c r="H70" s="25"/>
    </row>
    <row r="71" spans="2:8" x14ac:dyDescent="0.2">
      <c r="B71" s="21" t="s">
        <v>1093</v>
      </c>
      <c r="C71" s="21" t="s">
        <v>1094</v>
      </c>
      <c r="D71" s="21" t="s">
        <v>53</v>
      </c>
      <c r="E71" s="24">
        <v>62428</v>
      </c>
      <c r="F71" s="22">
        <v>1283.332396</v>
      </c>
      <c r="G71" s="23">
        <v>0.407434708421893</v>
      </c>
      <c r="H71" s="25"/>
    </row>
    <row r="72" spans="2:8" x14ac:dyDescent="0.2">
      <c r="B72" s="21" t="s">
        <v>327</v>
      </c>
      <c r="C72" s="21" t="s">
        <v>328</v>
      </c>
      <c r="D72" s="21" t="s">
        <v>53</v>
      </c>
      <c r="E72" s="24">
        <v>32710</v>
      </c>
      <c r="F72" s="22">
        <v>1233.1669999999999</v>
      </c>
      <c r="G72" s="23">
        <v>0.391508107055143</v>
      </c>
      <c r="H72" s="25"/>
    </row>
    <row r="73" spans="2:8" x14ac:dyDescent="0.2">
      <c r="B73" s="21" t="s">
        <v>1365</v>
      </c>
      <c r="C73" s="21" t="s">
        <v>1366</v>
      </c>
      <c r="D73" s="21" t="s">
        <v>267</v>
      </c>
      <c r="E73" s="24">
        <v>204358</v>
      </c>
      <c r="F73" s="22">
        <v>1199.172744</v>
      </c>
      <c r="G73" s="23">
        <v>0.38071554869337298</v>
      </c>
      <c r="H73" s="25"/>
    </row>
    <row r="74" spans="2:8" x14ac:dyDescent="0.2">
      <c r="B74" s="21" t="s">
        <v>341</v>
      </c>
      <c r="C74" s="21" t="s">
        <v>342</v>
      </c>
      <c r="D74" s="21" t="s">
        <v>152</v>
      </c>
      <c r="E74" s="24">
        <v>694040</v>
      </c>
      <c r="F74" s="22">
        <v>1139.4054679999999</v>
      </c>
      <c r="G74" s="23">
        <v>0.36174052496130599</v>
      </c>
      <c r="H74" s="25"/>
    </row>
    <row r="75" spans="2:8" x14ac:dyDescent="0.2">
      <c r="B75" s="21" t="s">
        <v>1367</v>
      </c>
      <c r="C75" s="21" t="s">
        <v>1368</v>
      </c>
      <c r="D75" s="21" t="s">
        <v>44</v>
      </c>
      <c r="E75" s="24">
        <v>153472</v>
      </c>
      <c r="F75" s="22">
        <v>1122.954624</v>
      </c>
      <c r="G75" s="23">
        <v>0.35651768102054299</v>
      </c>
      <c r="H75" s="25"/>
    </row>
    <row r="76" spans="2:8" x14ac:dyDescent="0.2">
      <c r="B76" s="21" t="s">
        <v>144</v>
      </c>
      <c r="C76" s="21" t="s">
        <v>145</v>
      </c>
      <c r="D76" s="21" t="s">
        <v>127</v>
      </c>
      <c r="E76" s="24">
        <v>87305</v>
      </c>
      <c r="F76" s="22">
        <v>1087.8203000000001</v>
      </c>
      <c r="G76" s="23">
        <v>0.34536317179194498</v>
      </c>
      <c r="H76" s="25"/>
    </row>
    <row r="77" spans="2:8" x14ac:dyDescent="0.2">
      <c r="B77" s="21" t="s">
        <v>82</v>
      </c>
      <c r="C77" s="21" t="s">
        <v>83</v>
      </c>
      <c r="D77" s="21" t="s">
        <v>44</v>
      </c>
      <c r="E77" s="24">
        <v>61183</v>
      </c>
      <c r="F77" s="22">
        <v>1087.6501909999999</v>
      </c>
      <c r="G77" s="23">
        <v>0.34530916527653899</v>
      </c>
      <c r="H77" s="25"/>
    </row>
    <row r="78" spans="2:8" x14ac:dyDescent="0.2">
      <c r="B78" s="21" t="s">
        <v>1190</v>
      </c>
      <c r="C78" s="21" t="s">
        <v>1191</v>
      </c>
      <c r="D78" s="21" t="s">
        <v>296</v>
      </c>
      <c r="E78" s="24">
        <v>170016</v>
      </c>
      <c r="F78" s="22">
        <v>1075.266192</v>
      </c>
      <c r="G78" s="23">
        <v>0.341377470699679</v>
      </c>
      <c r="H78" s="25"/>
    </row>
    <row r="79" spans="2:8" x14ac:dyDescent="0.2">
      <c r="B79" s="21" t="s">
        <v>1369</v>
      </c>
      <c r="C79" s="21" t="s">
        <v>1370</v>
      </c>
      <c r="D79" s="21" t="s">
        <v>71</v>
      </c>
      <c r="E79" s="24">
        <v>1890414</v>
      </c>
      <c r="F79" s="22">
        <v>1048.9907286</v>
      </c>
      <c r="G79" s="23">
        <v>0.33303548868286398</v>
      </c>
      <c r="H79" s="25"/>
    </row>
    <row r="80" spans="2:8" x14ac:dyDescent="0.2">
      <c r="B80" s="21" t="s">
        <v>633</v>
      </c>
      <c r="C80" s="21" t="s">
        <v>634</v>
      </c>
      <c r="D80" s="21" t="s">
        <v>291</v>
      </c>
      <c r="E80" s="24">
        <v>37390</v>
      </c>
      <c r="F80" s="22">
        <v>1048.1538700000001</v>
      </c>
      <c r="G80" s="23">
        <v>0.33276980128905698</v>
      </c>
      <c r="H80" s="25"/>
    </row>
    <row r="81" spans="2:8" x14ac:dyDescent="0.2">
      <c r="B81" s="21" t="s">
        <v>935</v>
      </c>
      <c r="C81" s="21" t="s">
        <v>936</v>
      </c>
      <c r="D81" s="21" t="s">
        <v>267</v>
      </c>
      <c r="E81" s="24">
        <v>52004</v>
      </c>
      <c r="F81" s="22">
        <v>991.40425600000003</v>
      </c>
      <c r="G81" s="23">
        <v>0.314752830389535</v>
      </c>
      <c r="H81" s="25"/>
    </row>
    <row r="82" spans="2:8" x14ac:dyDescent="0.2">
      <c r="B82" s="21" t="s">
        <v>323</v>
      </c>
      <c r="C82" s="21" t="s">
        <v>324</v>
      </c>
      <c r="D82" s="21" t="s">
        <v>95</v>
      </c>
      <c r="E82" s="24">
        <v>8986</v>
      </c>
      <c r="F82" s="22">
        <v>918.09961999999996</v>
      </c>
      <c r="G82" s="23">
        <v>0.29147994092790802</v>
      </c>
      <c r="H82" s="25"/>
    </row>
    <row r="83" spans="2:8" x14ac:dyDescent="0.2">
      <c r="B83" s="21" t="s">
        <v>949</v>
      </c>
      <c r="C83" s="21" t="s">
        <v>950</v>
      </c>
      <c r="D83" s="21" t="s">
        <v>124</v>
      </c>
      <c r="E83" s="24">
        <v>172718</v>
      </c>
      <c r="F83" s="22">
        <v>916.096272</v>
      </c>
      <c r="G83" s="23">
        <v>0.29084391435303802</v>
      </c>
      <c r="H83" s="25"/>
    </row>
    <row r="84" spans="2:8" x14ac:dyDescent="0.2">
      <c r="B84" s="21" t="s">
        <v>797</v>
      </c>
      <c r="C84" s="21" t="s">
        <v>798</v>
      </c>
      <c r="D84" s="21" t="s">
        <v>136</v>
      </c>
      <c r="E84" s="24">
        <v>193185</v>
      </c>
      <c r="F84" s="22">
        <v>898.50343499999997</v>
      </c>
      <c r="G84" s="23">
        <v>0.28525850839293698</v>
      </c>
      <c r="H84" s="25"/>
    </row>
    <row r="85" spans="2:8" x14ac:dyDescent="0.2">
      <c r="B85" s="21" t="s">
        <v>1371</v>
      </c>
      <c r="C85" s="21" t="s">
        <v>1372</v>
      </c>
      <c r="D85" s="21" t="s">
        <v>296</v>
      </c>
      <c r="E85" s="24">
        <v>739587</v>
      </c>
      <c r="F85" s="22">
        <v>893.86484819999998</v>
      </c>
      <c r="G85" s="23">
        <v>0.283785841400163</v>
      </c>
      <c r="H85" s="25"/>
    </row>
    <row r="86" spans="2:8" x14ac:dyDescent="0.2">
      <c r="B86" s="21" t="s">
        <v>352</v>
      </c>
      <c r="C86" s="21" t="s">
        <v>353</v>
      </c>
      <c r="D86" s="21" t="s">
        <v>95</v>
      </c>
      <c r="E86" s="24">
        <v>48115</v>
      </c>
      <c r="F86" s="22">
        <v>874.24955</v>
      </c>
      <c r="G86" s="23">
        <v>0.27755834077161501</v>
      </c>
      <c r="H86" s="25"/>
    </row>
    <row r="87" spans="2:8" x14ac:dyDescent="0.2">
      <c r="B87" s="21" t="s">
        <v>292</v>
      </c>
      <c r="C87" s="21" t="s">
        <v>293</v>
      </c>
      <c r="D87" s="21" t="s">
        <v>152</v>
      </c>
      <c r="E87" s="24">
        <v>107417</v>
      </c>
      <c r="F87" s="22">
        <v>859.33600000000001</v>
      </c>
      <c r="G87" s="23">
        <v>0.27282355973224898</v>
      </c>
      <c r="H87" s="25"/>
    </row>
    <row r="88" spans="2:8" x14ac:dyDescent="0.2">
      <c r="B88" s="21" t="s">
        <v>1373</v>
      </c>
      <c r="C88" s="21" t="s">
        <v>1374</v>
      </c>
      <c r="D88" s="21" t="s">
        <v>136</v>
      </c>
      <c r="E88" s="24">
        <v>442595</v>
      </c>
      <c r="F88" s="22">
        <v>780.20646599999998</v>
      </c>
      <c r="G88" s="23">
        <v>0.24770137103558801</v>
      </c>
      <c r="H88" s="25"/>
    </row>
    <row r="89" spans="2:8" x14ac:dyDescent="0.2">
      <c r="B89" s="21" t="s">
        <v>1375</v>
      </c>
      <c r="C89" s="21" t="s">
        <v>1376</v>
      </c>
      <c r="D89" s="21" t="s">
        <v>136</v>
      </c>
      <c r="E89" s="24">
        <v>274236</v>
      </c>
      <c r="F89" s="22">
        <v>768.40927199999999</v>
      </c>
      <c r="G89" s="23">
        <v>0.24395597637979299</v>
      </c>
      <c r="H89" s="25"/>
    </row>
    <row r="90" spans="2:8" x14ac:dyDescent="0.2">
      <c r="B90" s="21" t="s">
        <v>345</v>
      </c>
      <c r="C90" s="21" t="s">
        <v>346</v>
      </c>
      <c r="D90" s="21" t="s">
        <v>95</v>
      </c>
      <c r="E90" s="24">
        <v>292924</v>
      </c>
      <c r="F90" s="22">
        <v>766.58210799999995</v>
      </c>
      <c r="G90" s="23">
        <v>0.24337588502240201</v>
      </c>
      <c r="H90" s="25"/>
    </row>
    <row r="91" spans="2:8" x14ac:dyDescent="0.2">
      <c r="B91" s="21" t="s">
        <v>1377</v>
      </c>
      <c r="C91" s="21" t="s">
        <v>1378</v>
      </c>
      <c r="D91" s="21" t="s">
        <v>155</v>
      </c>
      <c r="E91" s="24">
        <v>205227</v>
      </c>
      <c r="F91" s="22">
        <v>759.64774050000005</v>
      </c>
      <c r="G91" s="23">
        <v>0.24117434938809701</v>
      </c>
      <c r="H91" s="25"/>
    </row>
    <row r="92" spans="2:8" x14ac:dyDescent="0.2">
      <c r="B92" s="21" t="s">
        <v>871</v>
      </c>
      <c r="C92" s="21" t="s">
        <v>872</v>
      </c>
      <c r="D92" s="21" t="s">
        <v>71</v>
      </c>
      <c r="E92" s="24">
        <v>210902</v>
      </c>
      <c r="F92" s="22">
        <v>751.02202199999999</v>
      </c>
      <c r="G92" s="23">
        <v>0.238435840555209</v>
      </c>
      <c r="H92" s="25"/>
    </row>
    <row r="93" spans="2:8" x14ac:dyDescent="0.2">
      <c r="B93" s="21" t="s">
        <v>1141</v>
      </c>
      <c r="C93" s="21" t="s">
        <v>1142</v>
      </c>
      <c r="D93" s="21" t="s">
        <v>44</v>
      </c>
      <c r="E93" s="24">
        <v>45512</v>
      </c>
      <c r="F93" s="22">
        <v>732.97076000000004</v>
      </c>
      <c r="G93" s="23">
        <v>0.23270489299046199</v>
      </c>
      <c r="H93" s="25"/>
    </row>
    <row r="94" spans="2:8" x14ac:dyDescent="0.2">
      <c r="B94" s="21" t="s">
        <v>1244</v>
      </c>
      <c r="C94" s="21" t="s">
        <v>1245</v>
      </c>
      <c r="D94" s="21" t="s">
        <v>253</v>
      </c>
      <c r="E94" s="24">
        <v>285430</v>
      </c>
      <c r="F94" s="22">
        <v>697.59091999999998</v>
      </c>
      <c r="G94" s="23">
        <v>0.22147243689464199</v>
      </c>
      <c r="H94" s="25"/>
    </row>
    <row r="95" spans="2:8" x14ac:dyDescent="0.2">
      <c r="B95" s="21" t="s">
        <v>881</v>
      </c>
      <c r="C95" s="21" t="s">
        <v>882</v>
      </c>
      <c r="D95" s="21" t="s">
        <v>883</v>
      </c>
      <c r="E95" s="24">
        <v>80458</v>
      </c>
      <c r="F95" s="22">
        <v>663.37621000000001</v>
      </c>
      <c r="G95" s="23">
        <v>0.21060988839509601</v>
      </c>
      <c r="H95" s="25"/>
    </row>
    <row r="96" spans="2:8" x14ac:dyDescent="0.2">
      <c r="B96" s="21" t="s">
        <v>307</v>
      </c>
      <c r="C96" s="21" t="s">
        <v>308</v>
      </c>
      <c r="D96" s="21" t="s">
        <v>71</v>
      </c>
      <c r="E96" s="24">
        <v>872280</v>
      </c>
      <c r="F96" s="22">
        <v>628.04160000000002</v>
      </c>
      <c r="G96" s="23">
        <v>0.19939179200212401</v>
      </c>
      <c r="H96" s="25"/>
    </row>
    <row r="97" spans="2:8" x14ac:dyDescent="0.2">
      <c r="B97" s="21" t="s">
        <v>1379</v>
      </c>
      <c r="C97" s="21" t="s">
        <v>1380</v>
      </c>
      <c r="D97" s="21" t="s">
        <v>41</v>
      </c>
      <c r="E97" s="24">
        <v>77335</v>
      </c>
      <c r="F97" s="22">
        <v>617.86798250000004</v>
      </c>
      <c r="G97" s="23">
        <v>0.19616185337310801</v>
      </c>
      <c r="H97" s="25"/>
    </row>
    <row r="98" spans="2:8" x14ac:dyDescent="0.2">
      <c r="B98" s="21" t="s">
        <v>1381</v>
      </c>
      <c r="C98" s="21" t="s">
        <v>1382</v>
      </c>
      <c r="D98" s="21" t="s">
        <v>41</v>
      </c>
      <c r="E98" s="24">
        <v>95934</v>
      </c>
      <c r="F98" s="22">
        <v>601.650081</v>
      </c>
      <c r="G98" s="23">
        <v>0.19101296444186699</v>
      </c>
      <c r="H98" s="25"/>
    </row>
    <row r="99" spans="2:8" x14ac:dyDescent="0.2">
      <c r="B99" s="21" t="s">
        <v>1383</v>
      </c>
      <c r="C99" s="21" t="s">
        <v>1384</v>
      </c>
      <c r="D99" s="21" t="s">
        <v>973</v>
      </c>
      <c r="E99" s="24">
        <v>76400</v>
      </c>
      <c r="F99" s="22">
        <v>597.48620000000005</v>
      </c>
      <c r="G99" s="23">
        <v>0.18969100791179999</v>
      </c>
      <c r="H99" s="25"/>
    </row>
    <row r="100" spans="2:8" x14ac:dyDescent="0.2">
      <c r="B100" s="21" t="s">
        <v>96</v>
      </c>
      <c r="C100" s="21" t="s">
        <v>97</v>
      </c>
      <c r="D100" s="21" t="s">
        <v>71</v>
      </c>
      <c r="E100" s="24">
        <v>173694</v>
      </c>
      <c r="F100" s="22">
        <v>590.03851799999995</v>
      </c>
      <c r="G100" s="23">
        <v>0.187326504254332</v>
      </c>
      <c r="H100" s="25"/>
    </row>
    <row r="101" spans="2:8" x14ac:dyDescent="0.2">
      <c r="B101" s="21" t="s">
        <v>933</v>
      </c>
      <c r="C101" s="21" t="s">
        <v>934</v>
      </c>
      <c r="D101" s="21" t="s">
        <v>291</v>
      </c>
      <c r="E101" s="24">
        <v>8406</v>
      </c>
      <c r="F101" s="22">
        <v>574.80228</v>
      </c>
      <c r="G101" s="23">
        <v>0.18248927564050901</v>
      </c>
      <c r="H101" s="25"/>
    </row>
    <row r="102" spans="2:8" x14ac:dyDescent="0.2">
      <c r="B102" s="21" t="s">
        <v>1279</v>
      </c>
      <c r="C102" s="21" t="s">
        <v>1280</v>
      </c>
      <c r="D102" s="21" t="s">
        <v>29</v>
      </c>
      <c r="E102" s="24">
        <v>493446</v>
      </c>
      <c r="F102" s="22">
        <v>569.93012999999996</v>
      </c>
      <c r="G102" s="23">
        <v>0.180942456577245</v>
      </c>
      <c r="H102" s="25"/>
    </row>
    <row r="103" spans="2:8" x14ac:dyDescent="0.2">
      <c r="B103" s="21" t="s">
        <v>343</v>
      </c>
      <c r="C103" s="21" t="s">
        <v>344</v>
      </c>
      <c r="D103" s="21" t="s">
        <v>92</v>
      </c>
      <c r="E103" s="24">
        <v>21822</v>
      </c>
      <c r="F103" s="22">
        <v>562.22200799999996</v>
      </c>
      <c r="G103" s="23">
        <v>0.17849526795383</v>
      </c>
      <c r="H103" s="25"/>
    </row>
    <row r="104" spans="2:8" x14ac:dyDescent="0.2">
      <c r="B104" s="21" t="s">
        <v>919</v>
      </c>
      <c r="C104" s="21" t="s">
        <v>920</v>
      </c>
      <c r="D104" s="21" t="s">
        <v>291</v>
      </c>
      <c r="E104" s="24">
        <v>75895</v>
      </c>
      <c r="F104" s="22">
        <v>541.81440499999997</v>
      </c>
      <c r="G104" s="23">
        <v>0.172016224953115</v>
      </c>
      <c r="H104" s="25"/>
    </row>
    <row r="105" spans="2:8" x14ac:dyDescent="0.2">
      <c r="B105" s="21" t="s">
        <v>1044</v>
      </c>
      <c r="C105" s="21" t="s">
        <v>1045</v>
      </c>
      <c r="D105" s="21" t="s">
        <v>50</v>
      </c>
      <c r="E105" s="24">
        <v>499720</v>
      </c>
      <c r="F105" s="22">
        <v>504.21748000000002</v>
      </c>
      <c r="G105" s="23">
        <v>0.16007988467005199</v>
      </c>
      <c r="H105" s="25"/>
    </row>
    <row r="106" spans="2:8" x14ac:dyDescent="0.2">
      <c r="B106" s="21" t="s">
        <v>1218</v>
      </c>
      <c r="C106" s="21" t="s">
        <v>1219</v>
      </c>
      <c r="D106" s="21" t="s">
        <v>296</v>
      </c>
      <c r="E106" s="24">
        <v>136118</v>
      </c>
      <c r="F106" s="22">
        <v>480.22430400000002</v>
      </c>
      <c r="G106" s="23">
        <v>0.15246248741728699</v>
      </c>
      <c r="H106" s="25"/>
    </row>
    <row r="107" spans="2:8" x14ac:dyDescent="0.2">
      <c r="B107" s="21" t="s">
        <v>777</v>
      </c>
      <c r="C107" s="21" t="s">
        <v>778</v>
      </c>
      <c r="D107" s="21" t="s">
        <v>50</v>
      </c>
      <c r="E107" s="24">
        <v>17399</v>
      </c>
      <c r="F107" s="22">
        <v>470.97353099999998</v>
      </c>
      <c r="G107" s="23">
        <v>0.14952553514235001</v>
      </c>
      <c r="H107" s="25"/>
    </row>
    <row r="108" spans="2:8" x14ac:dyDescent="0.2">
      <c r="B108" s="21" t="s">
        <v>1151</v>
      </c>
      <c r="C108" s="21" t="s">
        <v>1152</v>
      </c>
      <c r="D108" s="21" t="s">
        <v>95</v>
      </c>
      <c r="E108" s="24">
        <v>44973</v>
      </c>
      <c r="F108" s="22">
        <v>460.34362800000002</v>
      </c>
      <c r="G108" s="23">
        <v>0.14615073416104801</v>
      </c>
      <c r="H108" s="25"/>
    </row>
    <row r="109" spans="2:8" x14ac:dyDescent="0.2">
      <c r="B109" s="21" t="s">
        <v>1385</v>
      </c>
      <c r="C109" s="21" t="s">
        <v>1386</v>
      </c>
      <c r="D109" s="21" t="s">
        <v>230</v>
      </c>
      <c r="E109" s="24">
        <v>303102</v>
      </c>
      <c r="F109" s="22">
        <v>459.92697479999998</v>
      </c>
      <c r="G109" s="23">
        <v>0.14601845434360999</v>
      </c>
      <c r="H109" s="25"/>
    </row>
    <row r="110" spans="2:8" x14ac:dyDescent="0.2">
      <c r="B110" s="21" t="s">
        <v>974</v>
      </c>
      <c r="C110" s="21" t="s">
        <v>975</v>
      </c>
      <c r="D110" s="21" t="s">
        <v>351</v>
      </c>
      <c r="E110" s="24">
        <v>29717</v>
      </c>
      <c r="F110" s="22">
        <v>451.52009800000002</v>
      </c>
      <c r="G110" s="23">
        <v>0.14334942377255699</v>
      </c>
      <c r="H110" s="25"/>
    </row>
    <row r="111" spans="2:8" x14ac:dyDescent="0.2">
      <c r="B111" s="21" t="s">
        <v>1257</v>
      </c>
      <c r="C111" s="21" t="s">
        <v>1258</v>
      </c>
      <c r="D111" s="21" t="s">
        <v>906</v>
      </c>
      <c r="E111" s="24">
        <v>108572</v>
      </c>
      <c r="F111" s="22">
        <v>431.84512999999998</v>
      </c>
      <c r="G111" s="23">
        <v>0.13710297906713501</v>
      </c>
      <c r="H111" s="25"/>
    </row>
    <row r="112" spans="2:8" x14ac:dyDescent="0.2">
      <c r="B112" s="21" t="s">
        <v>896</v>
      </c>
      <c r="C112" s="21" t="s">
        <v>897</v>
      </c>
      <c r="D112" s="21" t="s">
        <v>44</v>
      </c>
      <c r="E112" s="24">
        <v>10329</v>
      </c>
      <c r="F112" s="22">
        <v>413.53184399999998</v>
      </c>
      <c r="G112" s="23">
        <v>0.13128884364523399</v>
      </c>
      <c r="H112" s="25"/>
    </row>
    <row r="113" spans="2:8" x14ac:dyDescent="0.2">
      <c r="B113" s="21" t="s">
        <v>1387</v>
      </c>
      <c r="C113" s="21" t="s">
        <v>1388</v>
      </c>
      <c r="D113" s="21" t="s">
        <v>124</v>
      </c>
      <c r="E113" s="24">
        <v>568193</v>
      </c>
      <c r="F113" s="22">
        <v>412.7922145</v>
      </c>
      <c r="G113" s="23">
        <v>0.131054024723331</v>
      </c>
      <c r="H113" s="25"/>
    </row>
    <row r="114" spans="2:8" x14ac:dyDescent="0.2">
      <c r="B114" s="21" t="s">
        <v>1389</v>
      </c>
      <c r="C114" s="21" t="s">
        <v>1390</v>
      </c>
      <c r="D114" s="21" t="s">
        <v>71</v>
      </c>
      <c r="E114" s="24">
        <v>132362</v>
      </c>
      <c r="F114" s="22">
        <v>394.703484</v>
      </c>
      <c r="G114" s="23">
        <v>0.12531118159090399</v>
      </c>
      <c r="H114" s="25"/>
    </row>
    <row r="115" spans="2:8" x14ac:dyDescent="0.2">
      <c r="B115" s="21" t="s">
        <v>739</v>
      </c>
      <c r="C115" s="21" t="s">
        <v>740</v>
      </c>
      <c r="D115" s="21" t="s">
        <v>95</v>
      </c>
      <c r="E115" s="24">
        <v>147433</v>
      </c>
      <c r="F115" s="22">
        <v>360.32625200000001</v>
      </c>
      <c r="G115" s="23">
        <v>0.114397035310541</v>
      </c>
      <c r="H115" s="25"/>
    </row>
    <row r="116" spans="2:8" x14ac:dyDescent="0.2">
      <c r="B116" s="21" t="s">
        <v>245</v>
      </c>
      <c r="C116" s="21" t="s">
        <v>246</v>
      </c>
      <c r="D116" s="21" t="s">
        <v>95</v>
      </c>
      <c r="E116" s="24">
        <v>42973</v>
      </c>
      <c r="F116" s="22">
        <v>353.73224950000002</v>
      </c>
      <c r="G116" s="23">
        <v>0.112303559376875</v>
      </c>
      <c r="H116" s="25"/>
    </row>
    <row r="117" spans="2:8" x14ac:dyDescent="0.2">
      <c r="B117" s="21" t="s">
        <v>1391</v>
      </c>
      <c r="C117" s="21" t="s">
        <v>1392</v>
      </c>
      <c r="D117" s="21" t="s">
        <v>136</v>
      </c>
      <c r="E117" s="24">
        <v>39660</v>
      </c>
      <c r="F117" s="22">
        <v>350.27712000000002</v>
      </c>
      <c r="G117" s="23">
        <v>0.111206618564985</v>
      </c>
      <c r="H117" s="25"/>
    </row>
    <row r="118" spans="2:8" x14ac:dyDescent="0.2">
      <c r="B118" s="21" t="s">
        <v>1393</v>
      </c>
      <c r="C118" s="21" t="s">
        <v>1394</v>
      </c>
      <c r="D118" s="21" t="s">
        <v>71</v>
      </c>
      <c r="E118" s="24">
        <v>178563</v>
      </c>
      <c r="F118" s="22">
        <v>343.93019429999998</v>
      </c>
      <c r="G118" s="23">
        <v>0.10919158502416999</v>
      </c>
      <c r="H118" s="25"/>
    </row>
    <row r="119" spans="2:8" x14ac:dyDescent="0.2">
      <c r="B119" s="21" t="s">
        <v>354</v>
      </c>
      <c r="C119" s="21" t="s">
        <v>355</v>
      </c>
      <c r="D119" s="21" t="s">
        <v>35</v>
      </c>
      <c r="E119" s="24">
        <v>109710</v>
      </c>
      <c r="F119" s="22">
        <v>312.56378999999998</v>
      </c>
      <c r="G119" s="23">
        <v>9.9233321810331607E-2</v>
      </c>
      <c r="H119" s="25"/>
    </row>
    <row r="120" spans="2:8" x14ac:dyDescent="0.2">
      <c r="B120" s="21" t="s">
        <v>1395</v>
      </c>
      <c r="C120" s="21" t="s">
        <v>1396</v>
      </c>
      <c r="D120" s="21" t="s">
        <v>235</v>
      </c>
      <c r="E120" s="24">
        <v>222822</v>
      </c>
      <c r="F120" s="22">
        <v>303.41671739999998</v>
      </c>
      <c r="G120" s="23">
        <v>9.6329292527418606E-2</v>
      </c>
      <c r="H120" s="25"/>
    </row>
    <row r="121" spans="2:8" x14ac:dyDescent="0.2">
      <c r="B121" s="21" t="s">
        <v>1397</v>
      </c>
      <c r="C121" s="21" t="s">
        <v>1398</v>
      </c>
      <c r="D121" s="21" t="s">
        <v>730</v>
      </c>
      <c r="E121" s="24">
        <v>64824</v>
      </c>
      <c r="F121" s="22">
        <v>286.586904</v>
      </c>
      <c r="G121" s="23">
        <v>9.0986132690733607E-2</v>
      </c>
      <c r="H121" s="25"/>
    </row>
    <row r="122" spans="2:8" x14ac:dyDescent="0.2">
      <c r="B122" s="21" t="s">
        <v>1399</v>
      </c>
      <c r="C122" s="21" t="s">
        <v>1400</v>
      </c>
      <c r="D122" s="21" t="s">
        <v>44</v>
      </c>
      <c r="E122" s="24">
        <v>86592</v>
      </c>
      <c r="F122" s="22">
        <v>265.14470399999999</v>
      </c>
      <c r="G122" s="23">
        <v>8.4178623948529402E-2</v>
      </c>
      <c r="H122" s="25"/>
    </row>
    <row r="123" spans="2:8" x14ac:dyDescent="0.2">
      <c r="B123" s="21" t="s">
        <v>137</v>
      </c>
      <c r="C123" s="21" t="s">
        <v>138</v>
      </c>
      <c r="D123" s="21" t="s">
        <v>124</v>
      </c>
      <c r="E123" s="24">
        <v>21006</v>
      </c>
      <c r="F123" s="22">
        <v>252.072</v>
      </c>
      <c r="G123" s="23">
        <v>8.0028278052854104E-2</v>
      </c>
      <c r="H123" s="25"/>
    </row>
    <row r="124" spans="2:8" x14ac:dyDescent="0.2">
      <c r="B124" s="21" t="s">
        <v>1401</v>
      </c>
      <c r="C124" s="21" t="s">
        <v>1402</v>
      </c>
      <c r="D124" s="21" t="s">
        <v>152</v>
      </c>
      <c r="E124" s="24">
        <v>129453</v>
      </c>
      <c r="F124" s="22">
        <v>180.30213839999999</v>
      </c>
      <c r="G124" s="23">
        <v>5.7242651565423297E-2</v>
      </c>
      <c r="H124" s="25"/>
    </row>
    <row r="125" spans="2:8" x14ac:dyDescent="0.2">
      <c r="B125" s="21" t="s">
        <v>1403</v>
      </c>
      <c r="C125" s="21" t="s">
        <v>1404</v>
      </c>
      <c r="D125" s="21" t="s">
        <v>44</v>
      </c>
      <c r="E125" s="24">
        <v>67881</v>
      </c>
      <c r="F125" s="22">
        <v>178.9003755</v>
      </c>
      <c r="G125" s="23">
        <v>5.6797617324708803E-2</v>
      </c>
      <c r="H125" s="25"/>
    </row>
    <row r="126" spans="2:8" x14ac:dyDescent="0.2">
      <c r="B126" s="21" t="s">
        <v>951</v>
      </c>
      <c r="C126" s="21" t="s">
        <v>952</v>
      </c>
      <c r="D126" s="21" t="s">
        <v>44</v>
      </c>
      <c r="E126" s="24">
        <v>20650</v>
      </c>
      <c r="F126" s="22">
        <v>173.40837500000001</v>
      </c>
      <c r="G126" s="23">
        <v>5.5054006994801501E-2</v>
      </c>
      <c r="H126" s="25"/>
    </row>
    <row r="127" spans="2:8" x14ac:dyDescent="0.2">
      <c r="B127" s="21" t="s">
        <v>971</v>
      </c>
      <c r="C127" s="21" t="s">
        <v>972</v>
      </c>
      <c r="D127" s="21" t="s">
        <v>973</v>
      </c>
      <c r="E127" s="24">
        <v>11396</v>
      </c>
      <c r="F127" s="22">
        <v>170.381596</v>
      </c>
      <c r="G127" s="23">
        <v>5.4093059680476403E-2</v>
      </c>
      <c r="H127" s="25"/>
    </row>
    <row r="128" spans="2:8" x14ac:dyDescent="0.2">
      <c r="B128" s="21" t="s">
        <v>1000</v>
      </c>
      <c r="C128" s="21" t="s">
        <v>1001</v>
      </c>
      <c r="D128" s="21" t="s">
        <v>136</v>
      </c>
      <c r="E128" s="24">
        <v>14182</v>
      </c>
      <c r="F128" s="22">
        <v>157.30674400000001</v>
      </c>
      <c r="G128" s="23">
        <v>4.9942031833845602E-2</v>
      </c>
      <c r="H128" s="25"/>
    </row>
    <row r="129" spans="2:9" x14ac:dyDescent="0.2">
      <c r="B129" s="21" t="s">
        <v>1405</v>
      </c>
      <c r="C129" s="21" t="s">
        <v>1406</v>
      </c>
      <c r="D129" s="21" t="s">
        <v>71</v>
      </c>
      <c r="E129" s="24">
        <v>280457</v>
      </c>
      <c r="F129" s="22">
        <v>150.29690629999999</v>
      </c>
      <c r="G129" s="23">
        <v>4.7716535782872202E-2</v>
      </c>
      <c r="H129" s="25"/>
    </row>
    <row r="130" spans="2:9" x14ac:dyDescent="0.2">
      <c r="B130" s="21" t="s">
        <v>1407</v>
      </c>
      <c r="C130" s="21" t="s">
        <v>1408</v>
      </c>
      <c r="D130" s="21" t="s">
        <v>906</v>
      </c>
      <c r="E130" s="24">
        <v>47764</v>
      </c>
      <c r="F130" s="22">
        <v>146.15783999999999</v>
      </c>
      <c r="G130" s="23">
        <v>4.6402457468995198E-2</v>
      </c>
      <c r="H130" s="25"/>
    </row>
    <row r="131" spans="2:9" x14ac:dyDescent="0.2">
      <c r="B131" s="21" t="s">
        <v>1409</v>
      </c>
      <c r="C131" s="21" t="s">
        <v>1410</v>
      </c>
      <c r="D131" s="21" t="s">
        <v>253</v>
      </c>
      <c r="E131" s="24">
        <v>136204</v>
      </c>
      <c r="F131" s="22">
        <v>142.5783472</v>
      </c>
      <c r="G131" s="23">
        <v>4.5266033569924397E-2</v>
      </c>
      <c r="H131" s="25"/>
    </row>
    <row r="132" spans="2:9" x14ac:dyDescent="0.2">
      <c r="B132" s="21" t="s">
        <v>1411</v>
      </c>
      <c r="C132" s="21" t="s">
        <v>1412</v>
      </c>
      <c r="D132" s="21" t="s">
        <v>53</v>
      </c>
      <c r="E132" s="24">
        <v>7674</v>
      </c>
      <c r="F132" s="22">
        <v>134.156868</v>
      </c>
      <c r="G132" s="23">
        <v>4.2592367002301103E-2</v>
      </c>
      <c r="H132" s="25"/>
    </row>
    <row r="133" spans="2:9" x14ac:dyDescent="0.2">
      <c r="B133" s="21" t="s">
        <v>219</v>
      </c>
      <c r="C133" s="21" t="s">
        <v>220</v>
      </c>
      <c r="D133" s="21" t="s">
        <v>71</v>
      </c>
      <c r="E133" s="24">
        <v>23089</v>
      </c>
      <c r="F133" s="22">
        <v>106.578824</v>
      </c>
      <c r="G133" s="23">
        <v>3.3836839322170603E-2</v>
      </c>
      <c r="H133" s="25"/>
    </row>
    <row r="134" spans="2:9" x14ac:dyDescent="0.2">
      <c r="B134" s="21" t="s">
        <v>1085</v>
      </c>
      <c r="C134" s="21" t="s">
        <v>1086</v>
      </c>
      <c r="D134" s="21" t="s">
        <v>235</v>
      </c>
      <c r="E134" s="24">
        <v>20826</v>
      </c>
      <c r="F134" s="22">
        <v>105.962688</v>
      </c>
      <c r="G134" s="23">
        <v>3.3641227341758798E-2</v>
      </c>
      <c r="H134" s="25"/>
    </row>
    <row r="135" spans="2:9" x14ac:dyDescent="0.2">
      <c r="B135" s="21" t="s">
        <v>913</v>
      </c>
      <c r="C135" s="21" t="s">
        <v>914</v>
      </c>
      <c r="D135" s="21" t="s">
        <v>44</v>
      </c>
      <c r="E135" s="24">
        <v>418</v>
      </c>
      <c r="F135" s="22">
        <v>82.346000000000004</v>
      </c>
      <c r="G135" s="23">
        <v>2.6143358185519699E-2</v>
      </c>
      <c r="H135" s="25"/>
    </row>
    <row r="136" spans="2:9" x14ac:dyDescent="0.2">
      <c r="B136" s="20" t="s">
        <v>156</v>
      </c>
      <c r="C136" s="20"/>
      <c r="D136" s="20"/>
      <c r="E136" s="20"/>
      <c r="F136" s="26">
        <f>SUM(F7:F135)</f>
        <v>313352.76014050003</v>
      </c>
      <c r="G136" s="27">
        <f>SUM(G7:G135)</f>
        <v>99.483805488722425</v>
      </c>
      <c r="H136" s="20"/>
      <c r="I136" s="14"/>
    </row>
    <row r="137" spans="2:9" x14ac:dyDescent="0.2">
      <c r="B137" s="20" t="s">
        <v>157</v>
      </c>
      <c r="C137" s="20"/>
      <c r="D137" s="20"/>
      <c r="E137" s="20"/>
      <c r="F137" s="28" t="s">
        <v>158</v>
      </c>
      <c r="G137" s="29" t="s">
        <v>158</v>
      </c>
      <c r="H137" s="20"/>
      <c r="I137" s="14"/>
    </row>
    <row r="138" spans="2:9" x14ac:dyDescent="0.2">
      <c r="B138" s="20" t="s">
        <v>156</v>
      </c>
      <c r="C138" s="20"/>
      <c r="D138" s="20"/>
      <c r="E138" s="20"/>
      <c r="F138" s="30" t="s">
        <v>158</v>
      </c>
      <c r="G138" s="31" t="s">
        <v>158</v>
      </c>
      <c r="H138" s="20"/>
      <c r="I138" s="14"/>
    </row>
    <row r="139" spans="2:9" x14ac:dyDescent="0.2">
      <c r="B139" s="32" t="s">
        <v>159</v>
      </c>
      <c r="C139" s="32"/>
      <c r="D139" s="32"/>
      <c r="E139" s="32"/>
      <c r="F139" s="33">
        <f>F136</f>
        <v>313352.76014050003</v>
      </c>
      <c r="G139" s="34">
        <f>G136</f>
        <v>99.483805488722425</v>
      </c>
      <c r="H139" s="20"/>
      <c r="I139" s="14"/>
    </row>
    <row r="140" spans="2:9" x14ac:dyDescent="0.2">
      <c r="B140" s="20" t="s">
        <v>179</v>
      </c>
      <c r="C140" s="20"/>
      <c r="D140" s="20"/>
      <c r="E140" s="20"/>
      <c r="F140" s="26">
        <v>3075.9754229999999</v>
      </c>
      <c r="G140" s="27">
        <v>0.97656628437743798</v>
      </c>
      <c r="H140" s="25">
        <v>5.74E-2</v>
      </c>
      <c r="I140" s="15"/>
    </row>
    <row r="141" spans="2:9" x14ac:dyDescent="0.2">
      <c r="B141" s="21"/>
      <c r="C141" s="21"/>
      <c r="D141" s="21"/>
      <c r="E141" s="21"/>
      <c r="F141" s="22"/>
      <c r="G141" s="23"/>
      <c r="H141" s="21"/>
    </row>
    <row r="142" spans="2:9" x14ac:dyDescent="0.2">
      <c r="B142" s="20" t="s">
        <v>181</v>
      </c>
      <c r="C142" s="21"/>
      <c r="D142" s="21"/>
      <c r="E142" s="21"/>
      <c r="F142" s="130">
        <v>120</v>
      </c>
      <c r="G142" s="130">
        <f>F142/F144*100</f>
        <v>3.8097818743622822E-2</v>
      </c>
      <c r="H142" s="21"/>
    </row>
    <row r="143" spans="2:9" x14ac:dyDescent="0.2">
      <c r="B143" s="46" t="s">
        <v>182</v>
      </c>
      <c r="C143" s="46"/>
      <c r="D143" s="46"/>
      <c r="E143" s="46"/>
      <c r="F143" s="26">
        <f>F144-(F136+F140+F142)</f>
        <v>-1570.0728544000303</v>
      </c>
      <c r="G143" s="27">
        <f>G144-(G136+G140+G142)</f>
        <v>-0.49846959184348805</v>
      </c>
      <c r="H143" s="20"/>
      <c r="I143" s="14"/>
    </row>
    <row r="144" spans="2:9" x14ac:dyDescent="0.2">
      <c r="B144" s="42" t="s">
        <v>180</v>
      </c>
      <c r="C144" s="42"/>
      <c r="D144" s="42"/>
      <c r="E144" s="42"/>
      <c r="F144" s="43">
        <v>314978.6627091</v>
      </c>
      <c r="G144" s="44">
        <v>100</v>
      </c>
      <c r="H144" s="45"/>
      <c r="I144" s="14"/>
    </row>
    <row r="146" spans="2:7" x14ac:dyDescent="0.2">
      <c r="B146" s="14" t="s">
        <v>183</v>
      </c>
    </row>
    <row r="148" spans="2:7" x14ac:dyDescent="0.2">
      <c r="B148" s="47" t="s">
        <v>7</v>
      </c>
      <c r="C148" s="47" t="s">
        <v>184</v>
      </c>
      <c r="D148" s="47" t="s">
        <v>185</v>
      </c>
      <c r="E148" s="47" t="s">
        <v>0</v>
      </c>
      <c r="F148" s="48" t="s">
        <v>186</v>
      </c>
      <c r="G148" s="49" t="s">
        <v>187</v>
      </c>
    </row>
    <row r="149" spans="2:7" x14ac:dyDescent="0.2">
      <c r="B149" s="50" t="s">
        <v>356</v>
      </c>
      <c r="C149" s="50" t="s">
        <v>357</v>
      </c>
      <c r="D149" s="50" t="s">
        <v>358</v>
      </c>
      <c r="E149" s="51">
        <v>2600</v>
      </c>
      <c r="F149" s="52">
        <v>600.57140000000004</v>
      </c>
      <c r="G149" s="53">
        <v>0.19067050283169801</v>
      </c>
    </row>
    <row r="150" spans="2:7" x14ac:dyDescent="0.2">
      <c r="B150" s="47"/>
      <c r="C150" s="47"/>
      <c r="D150" s="47"/>
      <c r="E150" s="47"/>
      <c r="F150" s="48">
        <f>SUM(F149:F149)</f>
        <v>600.57140000000004</v>
      </c>
      <c r="G150" s="49">
        <f>SUM(G149:G149)</f>
        <v>0.19067050283169801</v>
      </c>
    </row>
    <row r="153" spans="2:7" x14ac:dyDescent="0.2">
      <c r="B153" s="14" t="s">
        <v>207</v>
      </c>
    </row>
    <row r="154" spans="2:7" x14ac:dyDescent="0.2">
      <c r="B154" s="14"/>
    </row>
    <row r="155" spans="2:7" x14ac:dyDescent="0.2">
      <c r="B155" s="68" t="s">
        <v>1578</v>
      </c>
    </row>
    <row r="156" spans="2:7" x14ac:dyDescent="0.2">
      <c r="B156" s="68" t="s">
        <v>1604</v>
      </c>
    </row>
    <row r="157" spans="2:7" x14ac:dyDescent="0.2">
      <c r="B157" s="68" t="s">
        <v>1605</v>
      </c>
    </row>
    <row r="158" spans="2:7" x14ac:dyDescent="0.2">
      <c r="B158" s="61"/>
    </row>
    <row r="159" spans="2:7" x14ac:dyDescent="0.2">
      <c r="B159" s="69" t="s">
        <v>1580</v>
      </c>
      <c r="C159" s="114" t="s">
        <v>1587</v>
      </c>
      <c r="D159" s="106" t="s">
        <v>1597</v>
      </c>
    </row>
    <row r="160" spans="2:7" x14ac:dyDescent="0.2">
      <c r="B160" s="71" t="s">
        <v>1581</v>
      </c>
      <c r="C160" s="115">
        <v>9.6031999999999993</v>
      </c>
      <c r="D160" s="115">
        <v>9.3435000000000006</v>
      </c>
    </row>
    <row r="161" spans="2:6" x14ac:dyDescent="0.2">
      <c r="B161" s="71" t="s">
        <v>1582</v>
      </c>
      <c r="C161" s="76">
        <v>9.4441000000000006</v>
      </c>
      <c r="D161" s="76">
        <v>9.1797000000000004</v>
      </c>
    </row>
    <row r="162" spans="2:6" x14ac:dyDescent="0.2">
      <c r="B162" s="61"/>
    </row>
    <row r="163" spans="2:6" x14ac:dyDescent="0.2">
      <c r="B163" s="61"/>
    </row>
    <row r="164" spans="2:6" x14ac:dyDescent="0.2">
      <c r="B164" s="68" t="s">
        <v>1645</v>
      </c>
    </row>
    <row r="165" spans="2:6" x14ac:dyDescent="0.2">
      <c r="B165" s="68"/>
    </row>
    <row r="166" spans="2:6" x14ac:dyDescent="0.2">
      <c r="B166" s="78" t="s">
        <v>1635</v>
      </c>
    </row>
    <row r="167" spans="2:6" x14ac:dyDescent="0.2">
      <c r="B167" s="79"/>
    </row>
    <row r="168" spans="2:6" x14ac:dyDescent="0.2">
      <c r="B168" s="78" t="s">
        <v>1636</v>
      </c>
    </row>
    <row r="169" spans="2:6" ht="20.399999999999999" x14ac:dyDescent="0.2">
      <c r="B169" s="80" t="s">
        <v>1611</v>
      </c>
      <c r="C169" s="81" t="s">
        <v>1612</v>
      </c>
      <c r="D169" s="81" t="s">
        <v>1613</v>
      </c>
      <c r="E169" s="81" t="s">
        <v>1614</v>
      </c>
      <c r="F169" s="81" t="s">
        <v>1615</v>
      </c>
    </row>
    <row r="170" spans="2:6" x14ac:dyDescent="0.2">
      <c r="B170" s="156" t="s">
        <v>167</v>
      </c>
      <c r="C170" s="157"/>
      <c r="D170" s="157"/>
      <c r="E170" s="157"/>
      <c r="F170" s="158"/>
    </row>
    <row r="171" spans="2:6" x14ac:dyDescent="0.2">
      <c r="B171" s="79" t="s">
        <v>1616</v>
      </c>
    </row>
    <row r="172" spans="2:6" x14ac:dyDescent="0.2">
      <c r="B172" s="79" t="s">
        <v>1637</v>
      </c>
    </row>
    <row r="173" spans="2:6" x14ac:dyDescent="0.2">
      <c r="B173" s="79"/>
    </row>
    <row r="174" spans="2:6" x14ac:dyDescent="0.2">
      <c r="B174" s="159" t="s">
        <v>1617</v>
      </c>
      <c r="C174" s="159" t="s">
        <v>1618</v>
      </c>
      <c r="D174" s="159" t="s">
        <v>1619</v>
      </c>
      <c r="E174" s="159" t="s">
        <v>1620</v>
      </c>
      <c r="F174" s="159" t="s">
        <v>1621</v>
      </c>
    </row>
    <row r="175" spans="2:6" x14ac:dyDescent="0.2">
      <c r="B175" s="160"/>
      <c r="C175" s="160"/>
      <c r="D175" s="160"/>
      <c r="E175" s="160"/>
      <c r="F175" s="160"/>
    </row>
    <row r="176" spans="2:6" x14ac:dyDescent="0.2">
      <c r="B176" s="156" t="s">
        <v>167</v>
      </c>
      <c r="C176" s="157"/>
      <c r="D176" s="157"/>
      <c r="E176" s="157"/>
      <c r="F176" s="158"/>
    </row>
    <row r="177" spans="2:6" x14ac:dyDescent="0.2">
      <c r="B177" s="79"/>
    </row>
    <row r="178" spans="2:6" x14ac:dyDescent="0.2">
      <c r="B178" s="82" t="s">
        <v>1638</v>
      </c>
      <c r="C178" s="83"/>
      <c r="D178" s="83"/>
      <c r="E178" s="83"/>
      <c r="F178" s="83"/>
    </row>
    <row r="179" spans="2:6" x14ac:dyDescent="0.2">
      <c r="B179" s="84"/>
      <c r="C179" s="83"/>
      <c r="D179" s="83"/>
      <c r="E179" s="83"/>
      <c r="F179" s="83"/>
    </row>
    <row r="180" spans="2:6" ht="20.399999999999999" x14ac:dyDescent="0.2">
      <c r="B180" s="80" t="s">
        <v>1611</v>
      </c>
      <c r="C180" s="81" t="s">
        <v>1612</v>
      </c>
      <c r="D180" s="81" t="s">
        <v>1613</v>
      </c>
      <c r="E180" s="81" t="s">
        <v>1614</v>
      </c>
      <c r="F180" s="81" t="s">
        <v>1615</v>
      </c>
    </row>
    <row r="181" spans="2:6" x14ac:dyDescent="0.2">
      <c r="B181" s="128" t="s">
        <v>356</v>
      </c>
      <c r="C181" s="129" t="s">
        <v>357</v>
      </c>
      <c r="D181" s="131">
        <v>22891.02</v>
      </c>
      <c r="E181" s="132">
        <v>23098.9</v>
      </c>
      <c r="F181" s="144">
        <v>68.220308000000003</v>
      </c>
    </row>
    <row r="182" spans="2:6" x14ac:dyDescent="0.2">
      <c r="B182" s="108"/>
      <c r="C182" s="109"/>
      <c r="D182" s="109"/>
      <c r="E182" s="109"/>
      <c r="F182" s="109"/>
    </row>
    <row r="183" spans="2:6" x14ac:dyDescent="0.2">
      <c r="B183" s="108" t="s">
        <v>1680</v>
      </c>
      <c r="C183" s="109"/>
      <c r="D183" s="109"/>
      <c r="E183" s="109"/>
      <c r="F183" s="109"/>
    </row>
    <row r="184" spans="2:6" x14ac:dyDescent="0.2">
      <c r="B184" s="83" t="s">
        <v>1639</v>
      </c>
      <c r="C184" s="90"/>
      <c r="D184" s="91"/>
      <c r="E184" s="92"/>
      <c r="F184" s="93"/>
    </row>
    <row r="185" spans="2:6" x14ac:dyDescent="0.2">
      <c r="B185" s="83" t="s">
        <v>1622</v>
      </c>
      <c r="C185" s="90"/>
      <c r="D185" s="91"/>
      <c r="E185" s="92"/>
      <c r="F185" s="93"/>
    </row>
    <row r="186" spans="2:6" x14ac:dyDescent="0.2">
      <c r="B186" s="161" t="s">
        <v>1617</v>
      </c>
      <c r="C186" s="161" t="s">
        <v>1618</v>
      </c>
      <c r="D186" s="161" t="s">
        <v>1619</v>
      </c>
      <c r="E186" s="161" t="s">
        <v>1620</v>
      </c>
      <c r="F186" s="161" t="s">
        <v>1621</v>
      </c>
    </row>
    <row r="187" spans="2:6" x14ac:dyDescent="0.2">
      <c r="B187" s="162"/>
      <c r="C187" s="162"/>
      <c r="D187" s="162"/>
      <c r="E187" s="162"/>
      <c r="F187" s="162"/>
    </row>
    <row r="188" spans="2:6" x14ac:dyDescent="0.2">
      <c r="B188" s="110">
        <v>331</v>
      </c>
      <c r="C188" s="110">
        <v>331</v>
      </c>
      <c r="D188" s="111">
        <v>4889.2669767000007</v>
      </c>
      <c r="E188" s="112">
        <v>4881.2033403000005</v>
      </c>
      <c r="F188" s="113">
        <v>-8.0636364000001777</v>
      </c>
    </row>
    <row r="189" spans="2:6" x14ac:dyDescent="0.2">
      <c r="B189" s="94"/>
      <c r="C189" s="95"/>
      <c r="D189" s="95"/>
      <c r="E189" s="95"/>
      <c r="F189" s="12"/>
    </row>
    <row r="190" spans="2:6" x14ac:dyDescent="0.2">
      <c r="B190" s="96" t="s">
        <v>1640</v>
      </c>
      <c r="C190" s="97"/>
      <c r="D190" s="97"/>
      <c r="E190" s="98"/>
      <c r="F190" s="12"/>
    </row>
    <row r="191" spans="2:6" x14ac:dyDescent="0.2">
      <c r="B191" s="99"/>
      <c r="C191" s="97"/>
      <c r="D191" s="97"/>
      <c r="E191" s="98"/>
      <c r="F191" s="12"/>
    </row>
    <row r="192" spans="2:6" ht="20.399999999999999" x14ac:dyDescent="0.2">
      <c r="B192" s="80" t="s">
        <v>1611</v>
      </c>
      <c r="C192" s="81" t="s">
        <v>1623</v>
      </c>
      <c r="D192" s="81" t="s">
        <v>1624</v>
      </c>
      <c r="E192" s="81" t="s">
        <v>1625</v>
      </c>
      <c r="F192" s="12"/>
    </row>
    <row r="193" spans="2:6" x14ac:dyDescent="0.2">
      <c r="B193" s="156" t="s">
        <v>167</v>
      </c>
      <c r="C193" s="157"/>
      <c r="D193" s="157"/>
      <c r="E193" s="158"/>
      <c r="F193" s="12"/>
    </row>
    <row r="194" spans="2:6" x14ac:dyDescent="0.2">
      <c r="B194" s="84" t="s">
        <v>1626</v>
      </c>
      <c r="C194" s="83"/>
      <c r="D194" s="83"/>
      <c r="E194" s="83"/>
      <c r="F194" s="12"/>
    </row>
    <row r="195" spans="2:6" x14ac:dyDescent="0.2">
      <c r="B195" s="100"/>
      <c r="C195" s="101"/>
      <c r="D195" s="101"/>
      <c r="E195" s="100"/>
      <c r="F195" s="12"/>
    </row>
    <row r="196" spans="2:6" x14ac:dyDescent="0.2">
      <c r="B196" s="100" t="s">
        <v>1641</v>
      </c>
      <c r="C196" s="101"/>
      <c r="D196" s="101"/>
      <c r="E196" s="100"/>
      <c r="F196" s="12"/>
    </row>
    <row r="197" spans="2:6" x14ac:dyDescent="0.2">
      <c r="B197" s="100"/>
      <c r="C197" s="101"/>
      <c r="D197" s="101"/>
      <c r="E197" s="100"/>
      <c r="F197" s="12"/>
    </row>
    <row r="198" spans="2:6" x14ac:dyDescent="0.2">
      <c r="B198" s="159" t="s">
        <v>1627</v>
      </c>
      <c r="C198" s="159" t="s">
        <v>1628</v>
      </c>
      <c r="D198" s="159" t="s">
        <v>1629</v>
      </c>
      <c r="E198" s="100"/>
      <c r="F198" s="12"/>
    </row>
    <row r="199" spans="2:6" x14ac:dyDescent="0.2">
      <c r="B199" s="160"/>
      <c r="C199" s="160"/>
      <c r="D199" s="160"/>
      <c r="E199" s="100"/>
      <c r="F199" s="12"/>
    </row>
    <row r="200" spans="2:6" x14ac:dyDescent="0.2">
      <c r="B200" s="163" t="s">
        <v>167</v>
      </c>
      <c r="C200" s="163"/>
      <c r="D200" s="163"/>
      <c r="E200" s="95"/>
      <c r="F200" s="12"/>
    </row>
    <row r="201" spans="2:6" x14ac:dyDescent="0.2">
      <c r="B201" s="102"/>
      <c r="C201" s="102"/>
      <c r="D201" s="102"/>
      <c r="E201" s="95"/>
      <c r="F201" s="12"/>
    </row>
    <row r="202" spans="2:6" x14ac:dyDescent="0.2">
      <c r="B202" s="96" t="s">
        <v>1642</v>
      </c>
      <c r="C202" s="102"/>
      <c r="D202" s="102"/>
      <c r="E202" s="95"/>
      <c r="F202" s="12"/>
    </row>
    <row r="203" spans="2:6" x14ac:dyDescent="0.2">
      <c r="B203" s="102"/>
      <c r="C203" s="102"/>
      <c r="D203" s="102"/>
      <c r="E203" s="95"/>
      <c r="F203" s="12"/>
    </row>
    <row r="204" spans="2:6" ht="20.399999999999999" x14ac:dyDescent="0.2">
      <c r="B204" s="81" t="s">
        <v>1611</v>
      </c>
      <c r="C204" s="81" t="s">
        <v>1630</v>
      </c>
      <c r="D204" s="81" t="s">
        <v>1631</v>
      </c>
      <c r="E204" s="81" t="s">
        <v>1632</v>
      </c>
      <c r="F204" s="81" t="s">
        <v>1633</v>
      </c>
    </row>
    <row r="205" spans="2:6" x14ac:dyDescent="0.2">
      <c r="B205" s="164" t="s">
        <v>167</v>
      </c>
      <c r="C205" s="164"/>
      <c r="D205" s="164"/>
      <c r="E205" s="164"/>
      <c r="F205" s="164"/>
    </row>
    <row r="206" spans="2:6" x14ac:dyDescent="0.2">
      <c r="B206" s="103" t="s">
        <v>1634</v>
      </c>
      <c r="C206" s="102"/>
      <c r="D206" s="102"/>
      <c r="E206" s="95"/>
      <c r="F206" s="12"/>
    </row>
    <row r="207" spans="2:6" x14ac:dyDescent="0.2">
      <c r="B207" s="102"/>
      <c r="C207" s="102"/>
      <c r="D207" s="102"/>
      <c r="E207" s="95"/>
      <c r="F207" s="12"/>
    </row>
    <row r="208" spans="2:6" x14ac:dyDescent="0.2">
      <c r="B208" s="100" t="s">
        <v>1643</v>
      </c>
      <c r="C208" s="101"/>
      <c r="D208" s="101"/>
      <c r="E208" s="95"/>
      <c r="F208" s="12"/>
    </row>
    <row r="209" spans="2:6" x14ac:dyDescent="0.2">
      <c r="B209" s="100"/>
      <c r="C209" s="101"/>
      <c r="D209" s="101"/>
      <c r="E209" s="95"/>
      <c r="F209" s="12"/>
    </row>
    <row r="210" spans="2:6" x14ac:dyDescent="0.2">
      <c r="B210" s="159" t="s">
        <v>1627</v>
      </c>
      <c r="C210" s="159" t="s">
        <v>1628</v>
      </c>
      <c r="D210" s="159" t="s">
        <v>1629</v>
      </c>
      <c r="E210" s="95"/>
      <c r="F210" s="12"/>
    </row>
    <row r="211" spans="2:6" x14ac:dyDescent="0.2">
      <c r="B211" s="160"/>
      <c r="C211" s="160"/>
      <c r="D211" s="160"/>
      <c r="E211" s="95"/>
      <c r="F211" s="12"/>
    </row>
    <row r="212" spans="2:6" x14ac:dyDescent="0.2">
      <c r="B212" s="163" t="s">
        <v>167</v>
      </c>
      <c r="C212" s="163"/>
      <c r="D212" s="163"/>
      <c r="E212" s="95"/>
      <c r="F212" s="12"/>
    </row>
    <row r="213" spans="2:6" x14ac:dyDescent="0.2">
      <c r="B213" s="68"/>
    </row>
    <row r="214" spans="2:6" x14ac:dyDescent="0.2">
      <c r="B214" s="68" t="s">
        <v>1609</v>
      </c>
    </row>
    <row r="215" spans="2:6" x14ac:dyDescent="0.2">
      <c r="B215" s="75" t="s">
        <v>1668</v>
      </c>
    </row>
    <row r="216" spans="2:6" x14ac:dyDescent="0.2">
      <c r="B216" s="68" t="s">
        <v>1610</v>
      </c>
    </row>
    <row r="217" spans="2:6" x14ac:dyDescent="0.2">
      <c r="B217" s="14"/>
    </row>
    <row r="219" spans="2:6" x14ac:dyDescent="0.2">
      <c r="B219" s="14" t="s">
        <v>209</v>
      </c>
    </row>
    <row r="236" spans="2:2" x14ac:dyDescent="0.2">
      <c r="B236" s="61" t="s">
        <v>1544</v>
      </c>
    </row>
    <row r="237" spans="2:2" x14ac:dyDescent="0.2">
      <c r="B237" s="62" t="s">
        <v>1557</v>
      </c>
    </row>
  </sheetData>
  <mergeCells count="23">
    <mergeCell ref="B205:F205"/>
    <mergeCell ref="B210:B211"/>
    <mergeCell ref="C210:C211"/>
    <mergeCell ref="D210:D211"/>
    <mergeCell ref="B212:D212"/>
    <mergeCell ref="B193:E193"/>
    <mergeCell ref="B198:B199"/>
    <mergeCell ref="C198:C199"/>
    <mergeCell ref="D198:D199"/>
    <mergeCell ref="B200:D200"/>
    <mergeCell ref="B176:F176"/>
    <mergeCell ref="B186:B187"/>
    <mergeCell ref="C186:C187"/>
    <mergeCell ref="D186:D187"/>
    <mergeCell ref="E186:E187"/>
    <mergeCell ref="F186:F187"/>
    <mergeCell ref="B1:C1"/>
    <mergeCell ref="B170:F170"/>
    <mergeCell ref="B174:B175"/>
    <mergeCell ref="C174:C175"/>
    <mergeCell ref="D174:D175"/>
    <mergeCell ref="E174:E175"/>
    <mergeCell ref="F174:F175"/>
  </mergeCells>
  <conditionalFormatting sqref="G1:G3">
    <cfRule type="cellIs" dxfId="5" priority="3" stopIfTrue="1" operator="between">
      <formula>0.009</formula>
      <formula>-0.009</formula>
    </cfRule>
  </conditionalFormatting>
  <conditionalFormatting sqref="G5:G254">
    <cfRule type="cellIs" dxfId="4" priority="1" stopIfTrue="1" operator="between">
      <formula>0.009</formula>
      <formula>-0.009</formula>
    </cfRule>
  </conditionalFormatting>
  <hyperlinks>
    <hyperlink ref="A2" location="Index!A1" display="-" xr:uid="{4721DE99-3EFE-4545-ABF5-0923B330B27C}"/>
  </hyperlinks>
  <pageMargins left="0.7" right="0.7" top="0.75" bottom="0.75" header="0.3" footer="0.3"/>
  <pageSetup paperSize="9" scale="27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E231C-45C1-4117-9011-839895CAF0B5}">
  <dimension ref="A1:I519"/>
  <sheetViews>
    <sheetView view="pageBreakPreview" zoomScaleNormal="100" zoomScaleSheetLayoutView="100" workbookViewId="0"/>
  </sheetViews>
  <sheetFormatPr defaultColWidth="9.109375" defaultRowHeight="10.199999999999999" x14ac:dyDescent="0.2"/>
  <cols>
    <col min="1" max="1" width="7.21875" style="6" customWidth="1"/>
    <col min="2" max="2" width="41.21875" style="6" bestFit="1" customWidth="1"/>
    <col min="3" max="3" width="23.88671875" style="6" bestFit="1" customWidth="1"/>
    <col min="4" max="4" width="26.21875" style="6" bestFit="1" customWidth="1"/>
    <col min="5" max="5" width="23.77734375" style="6" bestFit="1" customWidth="1"/>
    <col min="6" max="6" width="16.21875" style="8" bestFit="1" customWidth="1"/>
    <col min="7" max="7" width="12.21875" style="12" bestFit="1" customWidth="1"/>
    <col min="8" max="8" width="14.33203125" style="6" bestFit="1" customWidth="1"/>
    <col min="9" max="16384" width="9.109375" style="6"/>
  </cols>
  <sheetData>
    <row r="1" spans="1:8" s="1" customFormat="1" ht="16.8" customHeight="1" x14ac:dyDescent="0.25">
      <c r="B1" s="154" t="s">
        <v>25</v>
      </c>
      <c r="C1" s="155"/>
      <c r="D1" s="10"/>
      <c r="F1" s="5"/>
      <c r="G1" s="12"/>
    </row>
    <row r="2" spans="1:8" s="1" customFormat="1" ht="14.4" x14ac:dyDescent="0.3">
      <c r="A2" s="60" t="s">
        <v>1576</v>
      </c>
      <c r="F2" s="5"/>
      <c r="G2" s="12"/>
    </row>
    <row r="3" spans="1:8" s="1" customFormat="1" ht="12" x14ac:dyDescent="0.2">
      <c r="B3" s="7" t="s">
        <v>9</v>
      </c>
      <c r="C3" s="2"/>
      <c r="D3" s="3"/>
      <c r="E3" s="3"/>
      <c r="F3" s="4"/>
      <c r="G3" s="12"/>
    </row>
    <row r="4" spans="1:8" s="1" customFormat="1" ht="25.5" customHeight="1" x14ac:dyDescent="0.25">
      <c r="B4" s="16" t="s">
        <v>7</v>
      </c>
      <c r="C4" s="16" t="s">
        <v>8</v>
      </c>
      <c r="D4" s="17" t="s">
        <v>205</v>
      </c>
      <c r="E4" s="17" t="s">
        <v>0</v>
      </c>
      <c r="F4" s="18" t="s">
        <v>4</v>
      </c>
      <c r="G4" s="19" t="s">
        <v>5</v>
      </c>
      <c r="H4" s="59" t="s">
        <v>6</v>
      </c>
    </row>
    <row r="5" spans="1:8" x14ac:dyDescent="0.2">
      <c r="B5" s="20" t="s">
        <v>27</v>
      </c>
      <c r="C5" s="21"/>
      <c r="D5" s="21"/>
      <c r="E5" s="21"/>
      <c r="F5" s="22"/>
      <c r="G5" s="23"/>
      <c r="H5" s="21"/>
    </row>
    <row r="6" spans="1:8" x14ac:dyDescent="0.2">
      <c r="B6" s="20" t="s">
        <v>28</v>
      </c>
      <c r="C6" s="21"/>
      <c r="D6" s="21"/>
      <c r="E6" s="21"/>
      <c r="F6" s="22"/>
      <c r="G6" s="23"/>
      <c r="H6" s="21"/>
    </row>
    <row r="7" spans="1:8" x14ac:dyDescent="0.2">
      <c r="B7" s="21" t="s">
        <v>210</v>
      </c>
      <c r="C7" s="21" t="s">
        <v>211</v>
      </c>
      <c r="D7" s="21" t="s">
        <v>71</v>
      </c>
      <c r="E7" s="24">
        <v>601250</v>
      </c>
      <c r="F7" s="22">
        <v>4165.46</v>
      </c>
      <c r="G7" s="23">
        <v>7.0868213570008596</v>
      </c>
      <c r="H7" s="25"/>
    </row>
    <row r="8" spans="1:8" x14ac:dyDescent="0.2">
      <c r="B8" s="21" t="s">
        <v>623</v>
      </c>
      <c r="C8" s="21" t="s">
        <v>624</v>
      </c>
      <c r="D8" s="21" t="s">
        <v>38</v>
      </c>
      <c r="E8" s="24">
        <v>29519175</v>
      </c>
      <c r="F8" s="22">
        <v>3492.1184024999998</v>
      </c>
      <c r="G8" s="23">
        <v>5.9412452108561098</v>
      </c>
      <c r="H8" s="25"/>
    </row>
    <row r="9" spans="1:8" x14ac:dyDescent="0.2">
      <c r="B9" s="21" t="s">
        <v>33</v>
      </c>
      <c r="C9" s="21" t="s">
        <v>34</v>
      </c>
      <c r="D9" s="21" t="s">
        <v>35</v>
      </c>
      <c r="E9" s="24">
        <v>290000</v>
      </c>
      <c r="F9" s="22">
        <v>3378.21</v>
      </c>
      <c r="G9" s="23">
        <v>5.74744944770418</v>
      </c>
      <c r="H9" s="25"/>
    </row>
    <row r="10" spans="1:8" x14ac:dyDescent="0.2">
      <c r="B10" s="21" t="s">
        <v>337</v>
      </c>
      <c r="C10" s="21" t="s">
        <v>338</v>
      </c>
      <c r="D10" s="21" t="s">
        <v>71</v>
      </c>
      <c r="E10" s="24">
        <v>373100</v>
      </c>
      <c r="F10" s="22">
        <v>3126.578</v>
      </c>
      <c r="G10" s="23">
        <v>5.3193404197205201</v>
      </c>
      <c r="H10" s="25"/>
    </row>
    <row r="11" spans="1:8" x14ac:dyDescent="0.2">
      <c r="B11" s="21" t="s">
        <v>111</v>
      </c>
      <c r="C11" s="21" t="s">
        <v>112</v>
      </c>
      <c r="D11" s="21" t="s">
        <v>41</v>
      </c>
      <c r="E11" s="24">
        <v>192000</v>
      </c>
      <c r="F11" s="22">
        <v>2275.1999999999998</v>
      </c>
      <c r="G11" s="23">
        <v>3.8708656310343499</v>
      </c>
      <c r="H11" s="25"/>
    </row>
    <row r="12" spans="1:8" x14ac:dyDescent="0.2">
      <c r="B12" s="21" t="s">
        <v>86</v>
      </c>
      <c r="C12" s="21" t="s">
        <v>87</v>
      </c>
      <c r="D12" s="21" t="s">
        <v>71</v>
      </c>
      <c r="E12" s="24">
        <v>1755000</v>
      </c>
      <c r="F12" s="22">
        <v>2062.8270000000002</v>
      </c>
      <c r="G12" s="23">
        <v>3.5095491108780301</v>
      </c>
      <c r="H12" s="25"/>
    </row>
    <row r="13" spans="1:8" x14ac:dyDescent="0.2">
      <c r="B13" s="21" t="s">
        <v>217</v>
      </c>
      <c r="C13" s="21" t="s">
        <v>218</v>
      </c>
      <c r="D13" s="21" t="s">
        <v>71</v>
      </c>
      <c r="E13" s="24">
        <v>138750</v>
      </c>
      <c r="F13" s="22">
        <v>1688.5875000000001</v>
      </c>
      <c r="G13" s="23">
        <v>2.8728442856646499</v>
      </c>
      <c r="H13" s="25"/>
    </row>
    <row r="14" spans="1:8" x14ac:dyDescent="0.2">
      <c r="B14" s="21" t="s">
        <v>69</v>
      </c>
      <c r="C14" s="21" t="s">
        <v>70</v>
      </c>
      <c r="D14" s="21" t="s">
        <v>71</v>
      </c>
      <c r="E14" s="24">
        <v>112000</v>
      </c>
      <c r="F14" s="22">
        <v>1565.76</v>
      </c>
      <c r="G14" s="23">
        <v>2.6638741958721601</v>
      </c>
      <c r="H14" s="25"/>
    </row>
    <row r="15" spans="1:8" x14ac:dyDescent="0.2">
      <c r="B15" s="21" t="s">
        <v>278</v>
      </c>
      <c r="C15" s="21" t="s">
        <v>279</v>
      </c>
      <c r="D15" s="21" t="s">
        <v>124</v>
      </c>
      <c r="E15" s="24">
        <v>347200</v>
      </c>
      <c r="F15" s="22">
        <v>1330.644</v>
      </c>
      <c r="G15" s="23">
        <v>2.2638643313739801</v>
      </c>
      <c r="H15" s="25"/>
    </row>
    <row r="16" spans="1:8" x14ac:dyDescent="0.2">
      <c r="B16" s="21" t="s">
        <v>215</v>
      </c>
      <c r="C16" s="21" t="s">
        <v>216</v>
      </c>
      <c r="D16" s="21" t="s">
        <v>71</v>
      </c>
      <c r="E16" s="24">
        <v>111000</v>
      </c>
      <c r="F16" s="22">
        <v>1067.6534999999999</v>
      </c>
      <c r="G16" s="23">
        <v>1.81643074850718</v>
      </c>
      <c r="H16" s="25"/>
    </row>
    <row r="17" spans="2:8" x14ac:dyDescent="0.2">
      <c r="B17" s="21" t="s">
        <v>658</v>
      </c>
      <c r="C17" s="21" t="s">
        <v>659</v>
      </c>
      <c r="D17" s="21" t="s">
        <v>53</v>
      </c>
      <c r="E17" s="24">
        <v>47600</v>
      </c>
      <c r="F17" s="22">
        <v>1030.5876000000001</v>
      </c>
      <c r="G17" s="23">
        <v>1.7533694271317599</v>
      </c>
      <c r="H17" s="25"/>
    </row>
    <row r="18" spans="2:8" x14ac:dyDescent="0.2">
      <c r="B18" s="21" t="s">
        <v>223</v>
      </c>
      <c r="C18" s="21" t="s">
        <v>224</v>
      </c>
      <c r="D18" s="21" t="s">
        <v>225</v>
      </c>
      <c r="E18" s="24">
        <v>313950</v>
      </c>
      <c r="F18" s="22">
        <v>833.85119999999995</v>
      </c>
      <c r="G18" s="23">
        <v>1.4186559210077101</v>
      </c>
      <c r="H18" s="25"/>
    </row>
    <row r="19" spans="2:8" x14ac:dyDescent="0.2">
      <c r="B19" s="21" t="s">
        <v>319</v>
      </c>
      <c r="C19" s="21" t="s">
        <v>320</v>
      </c>
      <c r="D19" s="21" t="s">
        <v>71</v>
      </c>
      <c r="E19" s="24">
        <v>5380300</v>
      </c>
      <c r="F19" s="22">
        <v>815.11545000000001</v>
      </c>
      <c r="G19" s="23">
        <v>1.3867802306303201</v>
      </c>
      <c r="H19" s="25"/>
    </row>
    <row r="20" spans="2:8" x14ac:dyDescent="0.2">
      <c r="B20" s="21" t="s">
        <v>262</v>
      </c>
      <c r="C20" s="21" t="s">
        <v>263</v>
      </c>
      <c r="D20" s="21" t="s">
        <v>264</v>
      </c>
      <c r="E20" s="24">
        <v>26574</v>
      </c>
      <c r="F20" s="22">
        <v>685.44975599999998</v>
      </c>
      <c r="G20" s="23">
        <v>1.1661761173968399</v>
      </c>
      <c r="H20" s="25"/>
    </row>
    <row r="21" spans="2:8" x14ac:dyDescent="0.2">
      <c r="B21" s="21" t="s">
        <v>128</v>
      </c>
      <c r="C21" s="21" t="s">
        <v>129</v>
      </c>
      <c r="D21" s="21" t="s">
        <v>127</v>
      </c>
      <c r="E21" s="24">
        <v>404250</v>
      </c>
      <c r="F21" s="22">
        <v>677.52300000000002</v>
      </c>
      <c r="G21" s="23">
        <v>1.1526900909525699</v>
      </c>
      <c r="H21" s="25"/>
    </row>
    <row r="22" spans="2:8" x14ac:dyDescent="0.2">
      <c r="B22" s="21" t="s">
        <v>690</v>
      </c>
      <c r="C22" s="21" t="s">
        <v>691</v>
      </c>
      <c r="D22" s="21" t="s">
        <v>692</v>
      </c>
      <c r="E22" s="24">
        <v>131435</v>
      </c>
      <c r="F22" s="22">
        <v>674.72157249999998</v>
      </c>
      <c r="G22" s="23">
        <v>1.147923938778</v>
      </c>
      <c r="H22" s="25"/>
    </row>
    <row r="23" spans="2:8" x14ac:dyDescent="0.2">
      <c r="B23" s="21" t="s">
        <v>231</v>
      </c>
      <c r="C23" s="21" t="s">
        <v>232</v>
      </c>
      <c r="D23" s="21" t="s">
        <v>225</v>
      </c>
      <c r="E23" s="24">
        <v>34200</v>
      </c>
      <c r="F23" s="22">
        <v>637.69320000000005</v>
      </c>
      <c r="G23" s="23">
        <v>1.0849264640578</v>
      </c>
      <c r="H23" s="25"/>
    </row>
    <row r="24" spans="2:8" x14ac:dyDescent="0.2">
      <c r="B24" s="21" t="s">
        <v>886</v>
      </c>
      <c r="C24" s="21" t="s">
        <v>887</v>
      </c>
      <c r="D24" s="21" t="s">
        <v>253</v>
      </c>
      <c r="E24" s="24">
        <v>163925</v>
      </c>
      <c r="F24" s="22">
        <v>632.75049999999999</v>
      </c>
      <c r="G24" s="23">
        <v>1.0765173011031099</v>
      </c>
      <c r="H24" s="25"/>
    </row>
    <row r="25" spans="2:8" x14ac:dyDescent="0.2">
      <c r="B25" s="21" t="s">
        <v>96</v>
      </c>
      <c r="C25" s="21" t="s">
        <v>97</v>
      </c>
      <c r="D25" s="21" t="s">
        <v>71</v>
      </c>
      <c r="E25" s="24">
        <v>180000</v>
      </c>
      <c r="F25" s="22">
        <v>611.46</v>
      </c>
      <c r="G25" s="23">
        <v>1.0402951383404799</v>
      </c>
      <c r="H25" s="25"/>
    </row>
    <row r="26" spans="2:8" x14ac:dyDescent="0.2">
      <c r="B26" s="21" t="s">
        <v>589</v>
      </c>
      <c r="C26" s="21" t="s">
        <v>590</v>
      </c>
      <c r="D26" s="21" t="s">
        <v>235</v>
      </c>
      <c r="E26" s="24">
        <v>323050</v>
      </c>
      <c r="F26" s="22">
        <v>610.56449999999995</v>
      </c>
      <c r="G26" s="23">
        <v>1.038771597477</v>
      </c>
      <c r="H26" s="25"/>
    </row>
    <row r="27" spans="2:8" x14ac:dyDescent="0.2">
      <c r="B27" s="21" t="s">
        <v>695</v>
      </c>
      <c r="C27" s="21" t="s">
        <v>696</v>
      </c>
      <c r="D27" s="21" t="s">
        <v>64</v>
      </c>
      <c r="E27" s="24">
        <v>163125</v>
      </c>
      <c r="F27" s="22">
        <v>513.10968749999995</v>
      </c>
      <c r="G27" s="23">
        <v>0.87296881781580804</v>
      </c>
      <c r="H27" s="25"/>
    </row>
    <row r="28" spans="2:8" x14ac:dyDescent="0.2">
      <c r="B28" s="21" t="s">
        <v>593</v>
      </c>
      <c r="C28" s="21" t="s">
        <v>594</v>
      </c>
      <c r="D28" s="21" t="s">
        <v>44</v>
      </c>
      <c r="E28" s="24">
        <v>10125</v>
      </c>
      <c r="F28" s="22">
        <v>467.10674999999998</v>
      </c>
      <c r="G28" s="23">
        <v>0.79470264794266599</v>
      </c>
      <c r="H28" s="25"/>
    </row>
    <row r="29" spans="2:8" x14ac:dyDescent="0.2">
      <c r="B29" s="21" t="s">
        <v>260</v>
      </c>
      <c r="C29" s="21" t="s">
        <v>261</v>
      </c>
      <c r="D29" s="21" t="s">
        <v>95</v>
      </c>
      <c r="E29" s="24">
        <v>26700</v>
      </c>
      <c r="F29" s="22">
        <v>445.24919999999997</v>
      </c>
      <c r="G29" s="23">
        <v>0.75751574609948102</v>
      </c>
      <c r="H29" s="25"/>
    </row>
    <row r="30" spans="2:8" x14ac:dyDescent="0.2">
      <c r="B30" s="21" t="s">
        <v>599</v>
      </c>
      <c r="C30" s="21" t="s">
        <v>600</v>
      </c>
      <c r="D30" s="21" t="s">
        <v>291</v>
      </c>
      <c r="E30" s="24">
        <v>51850</v>
      </c>
      <c r="F30" s="22">
        <v>416.87400000000002</v>
      </c>
      <c r="G30" s="23">
        <v>0.70924017188458799</v>
      </c>
      <c r="H30" s="25"/>
    </row>
    <row r="31" spans="2:8" x14ac:dyDescent="0.2">
      <c r="B31" s="21" t="s">
        <v>701</v>
      </c>
      <c r="C31" s="21" t="s">
        <v>702</v>
      </c>
      <c r="D31" s="21" t="s">
        <v>230</v>
      </c>
      <c r="E31" s="24">
        <v>235425</v>
      </c>
      <c r="F31" s="22">
        <v>415.76055000000002</v>
      </c>
      <c r="G31" s="23">
        <v>0.70734582618448405</v>
      </c>
      <c r="H31" s="25"/>
    </row>
    <row r="32" spans="2:8" x14ac:dyDescent="0.2">
      <c r="B32" s="21" t="s">
        <v>153</v>
      </c>
      <c r="C32" s="21" t="s">
        <v>154</v>
      </c>
      <c r="D32" s="21" t="s">
        <v>155</v>
      </c>
      <c r="E32" s="24">
        <v>101250</v>
      </c>
      <c r="F32" s="22">
        <v>370.17</v>
      </c>
      <c r="G32" s="23">
        <v>0.62978126346694197</v>
      </c>
      <c r="H32" s="25"/>
    </row>
    <row r="33" spans="2:8" x14ac:dyDescent="0.2">
      <c r="B33" s="21" t="s">
        <v>118</v>
      </c>
      <c r="C33" s="21" t="s">
        <v>119</v>
      </c>
      <c r="D33" s="21" t="s">
        <v>115</v>
      </c>
      <c r="E33" s="24">
        <v>21450</v>
      </c>
      <c r="F33" s="22">
        <v>336.33600000000001</v>
      </c>
      <c r="G33" s="23">
        <v>0.57221846997168102</v>
      </c>
      <c r="H33" s="25"/>
    </row>
    <row r="34" spans="2:8" x14ac:dyDescent="0.2">
      <c r="B34" s="21" t="s">
        <v>146</v>
      </c>
      <c r="C34" s="21" t="s">
        <v>147</v>
      </c>
      <c r="D34" s="21" t="s">
        <v>136</v>
      </c>
      <c r="E34" s="24">
        <v>174150</v>
      </c>
      <c r="F34" s="22">
        <v>333.58432499999998</v>
      </c>
      <c r="G34" s="23">
        <v>0.56753696320951696</v>
      </c>
      <c r="H34" s="25"/>
    </row>
    <row r="35" spans="2:8" x14ac:dyDescent="0.2">
      <c r="B35" s="21" t="s">
        <v>325</v>
      </c>
      <c r="C35" s="21" t="s">
        <v>326</v>
      </c>
      <c r="D35" s="21" t="s">
        <v>44</v>
      </c>
      <c r="E35" s="24">
        <v>3000</v>
      </c>
      <c r="F35" s="22">
        <v>293.39999999999998</v>
      </c>
      <c r="G35" s="23">
        <v>0.49917017235648697</v>
      </c>
      <c r="H35" s="25"/>
    </row>
    <row r="36" spans="2:8" x14ac:dyDescent="0.2">
      <c r="B36" s="21" t="s">
        <v>682</v>
      </c>
      <c r="C36" s="21" t="s">
        <v>683</v>
      </c>
      <c r="D36" s="21" t="s">
        <v>235</v>
      </c>
      <c r="E36" s="24">
        <v>53750</v>
      </c>
      <c r="F36" s="22">
        <v>268.93812500000001</v>
      </c>
      <c r="G36" s="23">
        <v>0.45755245470170502</v>
      </c>
      <c r="H36" s="25"/>
    </row>
    <row r="37" spans="2:8" x14ac:dyDescent="0.2">
      <c r="B37" s="21" t="s">
        <v>307</v>
      </c>
      <c r="C37" s="21" t="s">
        <v>308</v>
      </c>
      <c r="D37" s="21" t="s">
        <v>71</v>
      </c>
      <c r="E37" s="24">
        <v>371000</v>
      </c>
      <c r="F37" s="22">
        <v>267.12</v>
      </c>
      <c r="G37" s="23">
        <v>0.45445922440308401</v>
      </c>
      <c r="H37" s="25"/>
    </row>
    <row r="38" spans="2:8" x14ac:dyDescent="0.2">
      <c r="B38" s="21" t="s">
        <v>80</v>
      </c>
      <c r="C38" s="21" t="s">
        <v>81</v>
      </c>
      <c r="D38" s="21" t="s">
        <v>71</v>
      </c>
      <c r="E38" s="24">
        <v>105300</v>
      </c>
      <c r="F38" s="22">
        <v>251.2458</v>
      </c>
      <c r="G38" s="23">
        <v>0.42745197440301103</v>
      </c>
      <c r="H38" s="25"/>
    </row>
    <row r="39" spans="2:8" x14ac:dyDescent="0.2">
      <c r="B39" s="21" t="s">
        <v>226</v>
      </c>
      <c r="C39" s="21" t="s">
        <v>227</v>
      </c>
      <c r="D39" s="21" t="s">
        <v>143</v>
      </c>
      <c r="E39" s="24">
        <v>8800</v>
      </c>
      <c r="F39" s="22">
        <v>249.94640000000001</v>
      </c>
      <c r="G39" s="23">
        <v>0.42524126642087001</v>
      </c>
      <c r="H39" s="25"/>
    </row>
    <row r="40" spans="2:8" x14ac:dyDescent="0.2">
      <c r="B40" s="21" t="s">
        <v>238</v>
      </c>
      <c r="C40" s="21" t="s">
        <v>239</v>
      </c>
      <c r="D40" s="21" t="s">
        <v>50</v>
      </c>
      <c r="E40" s="24">
        <v>7000</v>
      </c>
      <c r="F40" s="22">
        <v>245.72800000000001</v>
      </c>
      <c r="G40" s="23">
        <v>0.41806437666262702</v>
      </c>
      <c r="H40" s="25"/>
    </row>
    <row r="41" spans="2:8" x14ac:dyDescent="0.2">
      <c r="B41" s="21" t="s">
        <v>120</v>
      </c>
      <c r="C41" s="21" t="s">
        <v>121</v>
      </c>
      <c r="D41" s="21" t="s">
        <v>64</v>
      </c>
      <c r="E41" s="24">
        <v>26600</v>
      </c>
      <c r="F41" s="22">
        <v>235.33019999999999</v>
      </c>
      <c r="G41" s="23">
        <v>0.400374289347943</v>
      </c>
      <c r="H41" s="25"/>
    </row>
    <row r="42" spans="2:8" x14ac:dyDescent="0.2">
      <c r="B42" s="21" t="s">
        <v>771</v>
      </c>
      <c r="C42" s="21" t="s">
        <v>772</v>
      </c>
      <c r="D42" s="21" t="s">
        <v>53</v>
      </c>
      <c r="E42" s="24">
        <v>17425</v>
      </c>
      <c r="F42" s="22">
        <v>233.826075</v>
      </c>
      <c r="G42" s="23">
        <v>0.39781527661619198</v>
      </c>
      <c r="H42" s="25"/>
    </row>
    <row r="43" spans="2:8" x14ac:dyDescent="0.2">
      <c r="B43" s="21" t="s">
        <v>646</v>
      </c>
      <c r="C43" s="21" t="s">
        <v>647</v>
      </c>
      <c r="D43" s="21" t="s">
        <v>71</v>
      </c>
      <c r="E43" s="24">
        <v>26000</v>
      </c>
      <c r="F43" s="22">
        <v>224.64</v>
      </c>
      <c r="G43" s="23">
        <v>0.38218673319073299</v>
      </c>
      <c r="H43" s="25"/>
    </row>
    <row r="44" spans="2:8" x14ac:dyDescent="0.2">
      <c r="B44" s="21" t="s">
        <v>287</v>
      </c>
      <c r="C44" s="21" t="s">
        <v>288</v>
      </c>
      <c r="D44" s="21" t="s">
        <v>95</v>
      </c>
      <c r="E44" s="24">
        <v>68900</v>
      </c>
      <c r="F44" s="22">
        <v>216.07040000000001</v>
      </c>
      <c r="G44" s="23">
        <v>0.36760701707271598</v>
      </c>
      <c r="H44" s="25"/>
    </row>
    <row r="45" spans="2:8" x14ac:dyDescent="0.2">
      <c r="B45" s="21" t="s">
        <v>93</v>
      </c>
      <c r="C45" s="21" t="s">
        <v>94</v>
      </c>
      <c r="D45" s="21" t="s">
        <v>95</v>
      </c>
      <c r="E45" s="24">
        <v>69000</v>
      </c>
      <c r="F45" s="22">
        <v>199.41</v>
      </c>
      <c r="G45" s="23">
        <v>0.33926218155966897</v>
      </c>
      <c r="H45" s="25"/>
    </row>
    <row r="46" spans="2:8" x14ac:dyDescent="0.2">
      <c r="B46" s="21" t="s">
        <v>601</v>
      </c>
      <c r="C46" s="21" t="s">
        <v>602</v>
      </c>
      <c r="D46" s="21" t="s">
        <v>286</v>
      </c>
      <c r="E46" s="24">
        <v>49725</v>
      </c>
      <c r="F46" s="22">
        <v>194.922</v>
      </c>
      <c r="G46" s="23">
        <v>0.33162661327904303</v>
      </c>
      <c r="H46" s="25"/>
    </row>
    <row r="47" spans="2:8" x14ac:dyDescent="0.2">
      <c r="B47" s="21" t="s">
        <v>1026</v>
      </c>
      <c r="C47" s="21" t="s">
        <v>1027</v>
      </c>
      <c r="D47" s="21" t="s">
        <v>136</v>
      </c>
      <c r="E47" s="24">
        <v>35150</v>
      </c>
      <c r="F47" s="22">
        <v>186.31257500000001</v>
      </c>
      <c r="G47" s="23">
        <v>0.316979141700514</v>
      </c>
      <c r="H47" s="25"/>
    </row>
    <row r="48" spans="2:8" x14ac:dyDescent="0.2">
      <c r="B48" s="21" t="s">
        <v>221</v>
      </c>
      <c r="C48" s="21" t="s">
        <v>222</v>
      </c>
      <c r="D48" s="21" t="s">
        <v>95</v>
      </c>
      <c r="E48" s="24">
        <v>19500</v>
      </c>
      <c r="F48" s="22">
        <v>183.12450000000001</v>
      </c>
      <c r="G48" s="23">
        <v>0.311555174600189</v>
      </c>
      <c r="H48" s="25"/>
    </row>
    <row r="49" spans="2:8" x14ac:dyDescent="0.2">
      <c r="B49" s="21" t="s">
        <v>1361</v>
      </c>
      <c r="C49" s="21" t="s">
        <v>1362</v>
      </c>
      <c r="D49" s="21" t="s">
        <v>71</v>
      </c>
      <c r="E49" s="24">
        <v>344000</v>
      </c>
      <c r="F49" s="22">
        <v>182.62960000000001</v>
      </c>
      <c r="G49" s="23">
        <v>0.31071318646692597</v>
      </c>
      <c r="H49" s="25"/>
    </row>
    <row r="50" spans="2:8" x14ac:dyDescent="0.2">
      <c r="B50" s="21" t="s">
        <v>212</v>
      </c>
      <c r="C50" s="21" t="s">
        <v>213</v>
      </c>
      <c r="D50" s="21" t="s">
        <v>214</v>
      </c>
      <c r="E50" s="24">
        <v>4550</v>
      </c>
      <c r="F50" s="22">
        <v>176.16235</v>
      </c>
      <c r="G50" s="23">
        <v>0.29971026111868998</v>
      </c>
      <c r="H50" s="25"/>
    </row>
    <row r="51" spans="2:8" x14ac:dyDescent="0.2">
      <c r="B51" s="21" t="s">
        <v>720</v>
      </c>
      <c r="C51" s="21" t="s">
        <v>721</v>
      </c>
      <c r="D51" s="21" t="s">
        <v>709</v>
      </c>
      <c r="E51" s="24">
        <v>229500</v>
      </c>
      <c r="F51" s="22">
        <v>154.5453</v>
      </c>
      <c r="G51" s="23">
        <v>0.26293252909981202</v>
      </c>
      <c r="H51" s="25"/>
    </row>
    <row r="52" spans="2:8" x14ac:dyDescent="0.2">
      <c r="B52" s="21" t="s">
        <v>305</v>
      </c>
      <c r="C52" s="21" t="s">
        <v>306</v>
      </c>
      <c r="D52" s="21" t="s">
        <v>296</v>
      </c>
      <c r="E52" s="24">
        <v>98400</v>
      </c>
      <c r="F52" s="22">
        <v>153.99600000000001</v>
      </c>
      <c r="G52" s="23">
        <v>0.26199798862375401</v>
      </c>
      <c r="H52" s="25"/>
    </row>
    <row r="53" spans="2:8" x14ac:dyDescent="0.2">
      <c r="B53" s="21" t="s">
        <v>78</v>
      </c>
      <c r="C53" s="21" t="s">
        <v>79</v>
      </c>
      <c r="D53" s="21" t="s">
        <v>41</v>
      </c>
      <c r="E53" s="24">
        <v>6075</v>
      </c>
      <c r="F53" s="22">
        <v>152.03295</v>
      </c>
      <c r="G53" s="23">
        <v>0.25865819309940402</v>
      </c>
      <c r="H53" s="25"/>
    </row>
    <row r="54" spans="2:8" x14ac:dyDescent="0.2">
      <c r="B54" s="21" t="s">
        <v>365</v>
      </c>
      <c r="C54" s="21" t="s">
        <v>366</v>
      </c>
      <c r="D54" s="21" t="s">
        <v>367</v>
      </c>
      <c r="E54" s="24">
        <v>58650</v>
      </c>
      <c r="F54" s="22">
        <v>139.52834999999999</v>
      </c>
      <c r="G54" s="23">
        <v>0.23738374409719201</v>
      </c>
      <c r="H54" s="25"/>
    </row>
    <row r="55" spans="2:8" x14ac:dyDescent="0.2">
      <c r="B55" s="21" t="s">
        <v>137</v>
      </c>
      <c r="C55" s="21" t="s">
        <v>138</v>
      </c>
      <c r="D55" s="21" t="s">
        <v>124</v>
      </c>
      <c r="E55" s="24">
        <v>11200</v>
      </c>
      <c r="F55" s="22">
        <v>134.4</v>
      </c>
      <c r="G55" s="23">
        <v>0.228658729259413</v>
      </c>
      <c r="H55" s="25"/>
    </row>
    <row r="56" spans="2:8" x14ac:dyDescent="0.2">
      <c r="B56" s="21" t="s">
        <v>39</v>
      </c>
      <c r="C56" s="21" t="s">
        <v>40</v>
      </c>
      <c r="D56" s="21" t="s">
        <v>41</v>
      </c>
      <c r="E56" s="24">
        <v>66000</v>
      </c>
      <c r="F56" s="22">
        <v>130.88460000000001</v>
      </c>
      <c r="G56" s="23">
        <v>0.222677874372222</v>
      </c>
      <c r="H56" s="25"/>
    </row>
    <row r="57" spans="2:8" x14ac:dyDescent="0.2">
      <c r="B57" s="21" t="s">
        <v>668</v>
      </c>
      <c r="C57" s="21" t="s">
        <v>669</v>
      </c>
      <c r="D57" s="21" t="s">
        <v>351</v>
      </c>
      <c r="E57" s="24">
        <v>5600</v>
      </c>
      <c r="F57" s="22">
        <v>130.78800000000001</v>
      </c>
      <c r="G57" s="23">
        <v>0.222513525910566</v>
      </c>
      <c r="H57" s="25"/>
    </row>
    <row r="58" spans="2:8" x14ac:dyDescent="0.2">
      <c r="B58" s="21" t="s">
        <v>284</v>
      </c>
      <c r="C58" s="21" t="s">
        <v>285</v>
      </c>
      <c r="D58" s="21" t="s">
        <v>286</v>
      </c>
      <c r="E58" s="24">
        <v>3150</v>
      </c>
      <c r="F58" s="22">
        <v>128.73105000000001</v>
      </c>
      <c r="G58" s="23">
        <v>0.21901397551510399</v>
      </c>
      <c r="H58" s="25"/>
    </row>
    <row r="59" spans="2:8" x14ac:dyDescent="0.2">
      <c r="B59" s="21" t="s">
        <v>72</v>
      </c>
      <c r="C59" s="21" t="s">
        <v>73</v>
      </c>
      <c r="D59" s="21" t="s">
        <v>74</v>
      </c>
      <c r="E59" s="24">
        <v>71000</v>
      </c>
      <c r="F59" s="22">
        <v>119.2161</v>
      </c>
      <c r="G59" s="23">
        <v>0.20282590724154101</v>
      </c>
      <c r="H59" s="25"/>
    </row>
    <row r="60" spans="2:8" x14ac:dyDescent="0.2">
      <c r="B60" s="21" t="s">
        <v>785</v>
      </c>
      <c r="C60" s="21" t="s">
        <v>786</v>
      </c>
      <c r="D60" s="21" t="s">
        <v>95</v>
      </c>
      <c r="E60" s="24">
        <v>24000</v>
      </c>
      <c r="F60" s="22">
        <v>118.488</v>
      </c>
      <c r="G60" s="23">
        <v>0.20158716899173601</v>
      </c>
      <c r="H60" s="25"/>
    </row>
    <row r="61" spans="2:8" x14ac:dyDescent="0.2">
      <c r="B61" s="21" t="s">
        <v>141</v>
      </c>
      <c r="C61" s="21" t="s">
        <v>142</v>
      </c>
      <c r="D61" s="21" t="s">
        <v>143</v>
      </c>
      <c r="E61" s="24">
        <v>40000</v>
      </c>
      <c r="F61" s="22">
        <v>106.16</v>
      </c>
      <c r="G61" s="23">
        <v>0.180613174837644</v>
      </c>
      <c r="H61" s="25"/>
    </row>
    <row r="62" spans="2:8" x14ac:dyDescent="0.2">
      <c r="B62" s="21" t="s">
        <v>240</v>
      </c>
      <c r="C62" s="21" t="s">
        <v>241</v>
      </c>
      <c r="D62" s="21" t="s">
        <v>242</v>
      </c>
      <c r="E62" s="24">
        <v>28500</v>
      </c>
      <c r="F62" s="22">
        <v>105.42149999999999</v>
      </c>
      <c r="G62" s="23">
        <v>0.179356742757598</v>
      </c>
      <c r="H62" s="25"/>
    </row>
    <row r="63" spans="2:8" x14ac:dyDescent="0.2">
      <c r="B63" s="21" t="s">
        <v>619</v>
      </c>
      <c r="C63" s="21" t="s">
        <v>620</v>
      </c>
      <c r="D63" s="21" t="s">
        <v>291</v>
      </c>
      <c r="E63" s="24">
        <v>1625</v>
      </c>
      <c r="F63" s="22">
        <v>104.21125000000001</v>
      </c>
      <c r="G63" s="23">
        <v>0.17729770832987399</v>
      </c>
      <c r="H63" s="25"/>
    </row>
    <row r="64" spans="2:8" x14ac:dyDescent="0.2">
      <c r="B64" s="21" t="s">
        <v>902</v>
      </c>
      <c r="C64" s="21" t="s">
        <v>903</v>
      </c>
      <c r="D64" s="21" t="s">
        <v>95</v>
      </c>
      <c r="E64" s="24">
        <v>9100</v>
      </c>
      <c r="F64" s="22">
        <v>96.46</v>
      </c>
      <c r="G64" s="23">
        <v>0.16411027547889101</v>
      </c>
      <c r="H64" s="25"/>
    </row>
    <row r="65" spans="2:8" x14ac:dyDescent="0.2">
      <c r="B65" s="21" t="s">
        <v>315</v>
      </c>
      <c r="C65" s="21" t="s">
        <v>316</v>
      </c>
      <c r="D65" s="21" t="s">
        <v>291</v>
      </c>
      <c r="E65" s="24">
        <v>350</v>
      </c>
      <c r="F65" s="22">
        <v>95.287499999999994</v>
      </c>
      <c r="G65" s="23">
        <v>0.16211546625227899</v>
      </c>
      <c r="H65" s="25"/>
    </row>
    <row r="66" spans="2:8" x14ac:dyDescent="0.2">
      <c r="B66" s="21" t="s">
        <v>98</v>
      </c>
      <c r="C66" s="21" t="s">
        <v>99</v>
      </c>
      <c r="D66" s="21" t="s">
        <v>100</v>
      </c>
      <c r="E66" s="24">
        <v>5800</v>
      </c>
      <c r="F66" s="22">
        <v>94.789400000000001</v>
      </c>
      <c r="G66" s="23">
        <v>0.16126803386355801</v>
      </c>
      <c r="H66" s="25"/>
    </row>
    <row r="67" spans="2:8" x14ac:dyDescent="0.2">
      <c r="B67" s="21" t="s">
        <v>90</v>
      </c>
      <c r="C67" s="21" t="s">
        <v>91</v>
      </c>
      <c r="D67" s="21" t="s">
        <v>92</v>
      </c>
      <c r="E67" s="24">
        <v>65000</v>
      </c>
      <c r="F67" s="22">
        <v>94.132999999999996</v>
      </c>
      <c r="G67" s="23">
        <v>0.16015128096262199</v>
      </c>
      <c r="H67" s="25"/>
    </row>
    <row r="68" spans="2:8" x14ac:dyDescent="0.2">
      <c r="B68" s="21" t="s">
        <v>909</v>
      </c>
      <c r="C68" s="21" t="s">
        <v>910</v>
      </c>
      <c r="D68" s="21" t="s">
        <v>50</v>
      </c>
      <c r="E68" s="24">
        <v>32500</v>
      </c>
      <c r="F68" s="22">
        <v>91.731250000000003</v>
      </c>
      <c r="G68" s="23">
        <v>0.1560651120415</v>
      </c>
      <c r="H68" s="25"/>
    </row>
    <row r="69" spans="2:8" x14ac:dyDescent="0.2">
      <c r="B69" s="21" t="s">
        <v>245</v>
      </c>
      <c r="C69" s="21" t="s">
        <v>246</v>
      </c>
      <c r="D69" s="21" t="s">
        <v>95</v>
      </c>
      <c r="E69" s="24">
        <v>9900</v>
      </c>
      <c r="F69" s="22">
        <v>81.491849999999999</v>
      </c>
      <c r="G69" s="23">
        <v>0.138644515372014</v>
      </c>
      <c r="H69" s="25"/>
    </row>
    <row r="70" spans="2:8" x14ac:dyDescent="0.2">
      <c r="B70" s="21" t="s">
        <v>272</v>
      </c>
      <c r="C70" s="21" t="s">
        <v>273</v>
      </c>
      <c r="D70" s="21" t="s">
        <v>124</v>
      </c>
      <c r="E70" s="24">
        <v>4875</v>
      </c>
      <c r="F70" s="22">
        <v>80.856750000000005</v>
      </c>
      <c r="G70" s="23">
        <v>0.13756400079647399</v>
      </c>
      <c r="H70" s="25"/>
    </row>
    <row r="71" spans="2:8" x14ac:dyDescent="0.2">
      <c r="B71" s="21" t="s">
        <v>722</v>
      </c>
      <c r="C71" s="21" t="s">
        <v>723</v>
      </c>
      <c r="D71" s="21" t="s">
        <v>296</v>
      </c>
      <c r="E71" s="24">
        <v>3600</v>
      </c>
      <c r="F71" s="22">
        <v>76.319999999999993</v>
      </c>
      <c r="G71" s="23">
        <v>0.12984549268659501</v>
      </c>
      <c r="H71" s="25"/>
    </row>
    <row r="72" spans="2:8" x14ac:dyDescent="0.2">
      <c r="B72" s="21" t="s">
        <v>672</v>
      </c>
      <c r="C72" s="21" t="s">
        <v>673</v>
      </c>
      <c r="D72" s="21" t="s">
        <v>35</v>
      </c>
      <c r="E72" s="24">
        <v>22275</v>
      </c>
      <c r="F72" s="22">
        <v>75.857512499999999</v>
      </c>
      <c r="G72" s="23">
        <v>0.12905864890647401</v>
      </c>
      <c r="H72" s="25"/>
    </row>
    <row r="73" spans="2:8" x14ac:dyDescent="0.2">
      <c r="B73" s="21" t="s">
        <v>662</v>
      </c>
      <c r="C73" s="21" t="s">
        <v>663</v>
      </c>
      <c r="D73" s="21" t="s">
        <v>124</v>
      </c>
      <c r="E73" s="24">
        <v>4225</v>
      </c>
      <c r="F73" s="22">
        <v>66.788799999999995</v>
      </c>
      <c r="G73" s="23">
        <v>0.113629777803282</v>
      </c>
      <c r="H73" s="25"/>
    </row>
    <row r="74" spans="2:8" x14ac:dyDescent="0.2">
      <c r="B74" s="21" t="s">
        <v>228</v>
      </c>
      <c r="C74" s="21" t="s">
        <v>229</v>
      </c>
      <c r="D74" s="21" t="s">
        <v>230</v>
      </c>
      <c r="E74" s="24">
        <v>19400</v>
      </c>
      <c r="F74" s="22">
        <v>66.668099999999995</v>
      </c>
      <c r="G74" s="23">
        <v>0.11342442729270399</v>
      </c>
      <c r="H74" s="25"/>
    </row>
    <row r="75" spans="2:8" x14ac:dyDescent="0.2">
      <c r="B75" s="21" t="s">
        <v>84</v>
      </c>
      <c r="C75" s="21" t="s">
        <v>85</v>
      </c>
      <c r="D75" s="21" t="s">
        <v>41</v>
      </c>
      <c r="E75" s="24">
        <v>3600</v>
      </c>
      <c r="F75" s="22">
        <v>64.468800000000002</v>
      </c>
      <c r="G75" s="23">
        <v>0.109682692595828</v>
      </c>
      <c r="H75" s="25"/>
    </row>
    <row r="76" spans="2:8" x14ac:dyDescent="0.2">
      <c r="B76" s="21" t="s">
        <v>67</v>
      </c>
      <c r="C76" s="21" t="s">
        <v>68</v>
      </c>
      <c r="D76" s="21" t="s">
        <v>41</v>
      </c>
      <c r="E76" s="24">
        <v>4400</v>
      </c>
      <c r="F76" s="22">
        <v>62.836399999999998</v>
      </c>
      <c r="G76" s="23">
        <v>0.106905441780031</v>
      </c>
      <c r="H76" s="25"/>
    </row>
    <row r="77" spans="2:8" x14ac:dyDescent="0.2">
      <c r="B77" s="21" t="s">
        <v>693</v>
      </c>
      <c r="C77" s="21" t="s">
        <v>694</v>
      </c>
      <c r="D77" s="21" t="s">
        <v>44</v>
      </c>
      <c r="E77" s="24">
        <v>2500</v>
      </c>
      <c r="F77" s="22">
        <v>62.32</v>
      </c>
      <c r="G77" s="23">
        <v>0.10602687505540601</v>
      </c>
      <c r="H77" s="25"/>
    </row>
    <row r="78" spans="2:8" x14ac:dyDescent="0.2">
      <c r="B78" s="21" t="s">
        <v>289</v>
      </c>
      <c r="C78" s="21" t="s">
        <v>290</v>
      </c>
      <c r="D78" s="21" t="s">
        <v>291</v>
      </c>
      <c r="E78" s="24">
        <v>15750</v>
      </c>
      <c r="F78" s="22">
        <v>61.046999999999997</v>
      </c>
      <c r="G78" s="23">
        <v>0.10386108218079899</v>
      </c>
      <c r="H78" s="25"/>
    </row>
    <row r="79" spans="2:8" x14ac:dyDescent="0.2">
      <c r="B79" s="21" t="s">
        <v>57</v>
      </c>
      <c r="C79" s="21" t="s">
        <v>58</v>
      </c>
      <c r="D79" s="21" t="s">
        <v>59</v>
      </c>
      <c r="E79" s="24">
        <v>27000</v>
      </c>
      <c r="F79" s="22">
        <v>60.8553</v>
      </c>
      <c r="G79" s="23">
        <v>0.103534937252235</v>
      </c>
      <c r="H79" s="25"/>
    </row>
    <row r="80" spans="2:8" x14ac:dyDescent="0.2">
      <c r="B80" s="21" t="s">
        <v>125</v>
      </c>
      <c r="C80" s="21" t="s">
        <v>126</v>
      </c>
      <c r="D80" s="21" t="s">
        <v>127</v>
      </c>
      <c r="E80" s="24">
        <v>37600</v>
      </c>
      <c r="F80" s="22">
        <v>60.536000000000001</v>
      </c>
      <c r="G80" s="23">
        <v>0.102991702637261</v>
      </c>
      <c r="H80" s="25"/>
    </row>
    <row r="81" spans="2:8" x14ac:dyDescent="0.2">
      <c r="B81" s="21" t="s">
        <v>888</v>
      </c>
      <c r="C81" s="21" t="s">
        <v>889</v>
      </c>
      <c r="D81" s="21" t="s">
        <v>50</v>
      </c>
      <c r="E81" s="24">
        <v>4750</v>
      </c>
      <c r="F81" s="22">
        <v>59.9925</v>
      </c>
      <c r="G81" s="23">
        <v>0.102067029874221</v>
      </c>
      <c r="H81" s="25"/>
    </row>
    <row r="82" spans="2:8" x14ac:dyDescent="0.2">
      <c r="B82" s="21" t="s">
        <v>270</v>
      </c>
      <c r="C82" s="21" t="s">
        <v>271</v>
      </c>
      <c r="D82" s="21" t="s">
        <v>44</v>
      </c>
      <c r="E82" s="24">
        <v>4250</v>
      </c>
      <c r="F82" s="22">
        <v>58.603250000000003</v>
      </c>
      <c r="G82" s="23">
        <v>9.9703457406783505E-2</v>
      </c>
      <c r="H82" s="25"/>
    </row>
    <row r="83" spans="2:8" x14ac:dyDescent="0.2">
      <c r="B83" s="21" t="s">
        <v>363</v>
      </c>
      <c r="C83" s="21" t="s">
        <v>364</v>
      </c>
      <c r="D83" s="21" t="s">
        <v>71</v>
      </c>
      <c r="E83" s="24">
        <v>30975</v>
      </c>
      <c r="F83" s="22">
        <v>57.613500000000002</v>
      </c>
      <c r="G83" s="23">
        <v>9.8019566206749995E-2</v>
      </c>
      <c r="H83" s="25"/>
    </row>
    <row r="84" spans="2:8" x14ac:dyDescent="0.2">
      <c r="B84" s="21" t="s">
        <v>297</v>
      </c>
      <c r="C84" s="21" t="s">
        <v>298</v>
      </c>
      <c r="D84" s="21" t="s">
        <v>44</v>
      </c>
      <c r="E84" s="24">
        <v>3300</v>
      </c>
      <c r="F84" s="22">
        <v>55.486199999999997</v>
      </c>
      <c r="G84" s="23">
        <v>9.4400327257690805E-2</v>
      </c>
      <c r="H84" s="25"/>
    </row>
    <row r="85" spans="2:8" x14ac:dyDescent="0.2">
      <c r="B85" s="21" t="s">
        <v>678</v>
      </c>
      <c r="C85" s="21" t="s">
        <v>679</v>
      </c>
      <c r="D85" s="21" t="s">
        <v>115</v>
      </c>
      <c r="E85" s="24">
        <v>5000</v>
      </c>
      <c r="F85" s="22">
        <v>51.85</v>
      </c>
      <c r="G85" s="23">
        <v>8.82139517269388E-2</v>
      </c>
      <c r="H85" s="25"/>
    </row>
    <row r="86" spans="2:8" x14ac:dyDescent="0.2">
      <c r="B86" s="21" t="s">
        <v>107</v>
      </c>
      <c r="C86" s="21" t="s">
        <v>108</v>
      </c>
      <c r="D86" s="21" t="s">
        <v>71</v>
      </c>
      <c r="E86" s="24">
        <v>40000</v>
      </c>
      <c r="F86" s="22">
        <v>49.14</v>
      </c>
      <c r="G86" s="23">
        <v>8.3603347885472898E-2</v>
      </c>
      <c r="H86" s="25"/>
    </row>
    <row r="87" spans="2:8" x14ac:dyDescent="0.2">
      <c r="B87" s="21" t="s">
        <v>292</v>
      </c>
      <c r="C87" s="21" t="s">
        <v>293</v>
      </c>
      <c r="D87" s="21" t="s">
        <v>152</v>
      </c>
      <c r="E87" s="24">
        <v>6000</v>
      </c>
      <c r="F87" s="22">
        <v>48</v>
      </c>
      <c r="G87" s="23">
        <v>8.1663831878361806E-2</v>
      </c>
      <c r="H87" s="25"/>
    </row>
    <row r="88" spans="2:8" x14ac:dyDescent="0.2">
      <c r="B88" s="21" t="s">
        <v>859</v>
      </c>
      <c r="C88" s="21" t="s">
        <v>860</v>
      </c>
      <c r="D88" s="21" t="s">
        <v>861</v>
      </c>
      <c r="E88" s="24">
        <v>2750</v>
      </c>
      <c r="F88" s="22">
        <v>46.480499999999999</v>
      </c>
      <c r="G88" s="23">
        <v>7.9078661200462405E-2</v>
      </c>
      <c r="H88" s="25"/>
    </row>
    <row r="89" spans="2:8" x14ac:dyDescent="0.2">
      <c r="B89" s="21" t="s">
        <v>276</v>
      </c>
      <c r="C89" s="21" t="s">
        <v>277</v>
      </c>
      <c r="D89" s="21" t="s">
        <v>267</v>
      </c>
      <c r="E89" s="24">
        <v>5250</v>
      </c>
      <c r="F89" s="22">
        <v>45.15</v>
      </c>
      <c r="G89" s="23">
        <v>7.6815041860584105E-2</v>
      </c>
      <c r="H89" s="25"/>
    </row>
    <row r="90" spans="2:8" x14ac:dyDescent="0.2">
      <c r="B90" s="21" t="s">
        <v>101</v>
      </c>
      <c r="C90" s="21" t="s">
        <v>102</v>
      </c>
      <c r="D90" s="21" t="s">
        <v>95</v>
      </c>
      <c r="E90" s="24">
        <v>8000</v>
      </c>
      <c r="F90" s="22">
        <v>42</v>
      </c>
      <c r="G90" s="23">
        <v>7.1455852893566596E-2</v>
      </c>
      <c r="H90" s="25"/>
    </row>
    <row r="91" spans="2:8" x14ac:dyDescent="0.2">
      <c r="B91" s="21" t="s">
        <v>236</v>
      </c>
      <c r="C91" s="21" t="s">
        <v>237</v>
      </c>
      <c r="D91" s="21" t="s">
        <v>143</v>
      </c>
      <c r="E91" s="24">
        <v>350</v>
      </c>
      <c r="F91" s="22">
        <v>39.889499999999998</v>
      </c>
      <c r="G91" s="23">
        <v>6.7865196285664897E-2</v>
      </c>
      <c r="H91" s="25"/>
    </row>
    <row r="92" spans="2:8" x14ac:dyDescent="0.2">
      <c r="B92" s="21" t="s">
        <v>280</v>
      </c>
      <c r="C92" s="21" t="s">
        <v>281</v>
      </c>
      <c r="D92" s="21" t="s">
        <v>53</v>
      </c>
      <c r="E92" s="24">
        <v>500</v>
      </c>
      <c r="F92" s="22">
        <v>38.935000000000002</v>
      </c>
      <c r="G92" s="23">
        <v>6.6241276962167001E-2</v>
      </c>
      <c r="H92" s="25"/>
    </row>
    <row r="93" spans="2:8" x14ac:dyDescent="0.2">
      <c r="B93" s="21" t="s">
        <v>791</v>
      </c>
      <c r="C93" s="21" t="s">
        <v>792</v>
      </c>
      <c r="D93" s="21" t="s">
        <v>253</v>
      </c>
      <c r="E93" s="24">
        <v>8750</v>
      </c>
      <c r="F93" s="22">
        <v>36.211874999999999</v>
      </c>
      <c r="G93" s="23">
        <v>6.1608343166671999E-2</v>
      </c>
      <c r="H93" s="25"/>
    </row>
    <row r="94" spans="2:8" x14ac:dyDescent="0.2">
      <c r="B94" s="21" t="s">
        <v>256</v>
      </c>
      <c r="C94" s="21" t="s">
        <v>257</v>
      </c>
      <c r="D94" s="21" t="s">
        <v>230</v>
      </c>
      <c r="E94" s="24">
        <v>1125</v>
      </c>
      <c r="F94" s="22">
        <v>33.944625000000002</v>
      </c>
      <c r="G94" s="23">
        <v>5.7751003107792499E-2</v>
      </c>
      <c r="H94" s="25"/>
    </row>
    <row r="95" spans="2:8" x14ac:dyDescent="0.2">
      <c r="B95" s="21" t="s">
        <v>660</v>
      </c>
      <c r="C95" s="21" t="s">
        <v>661</v>
      </c>
      <c r="D95" s="21" t="s">
        <v>286</v>
      </c>
      <c r="E95" s="24">
        <v>2400</v>
      </c>
      <c r="F95" s="22">
        <v>32.008800000000001</v>
      </c>
      <c r="G95" s="23">
        <v>5.4457526288085603E-2</v>
      </c>
      <c r="H95" s="25"/>
    </row>
    <row r="96" spans="2:8" x14ac:dyDescent="0.2">
      <c r="B96" s="21" t="s">
        <v>134</v>
      </c>
      <c r="C96" s="21" t="s">
        <v>135</v>
      </c>
      <c r="D96" s="21" t="s">
        <v>136</v>
      </c>
      <c r="E96" s="24">
        <v>700</v>
      </c>
      <c r="F96" s="22">
        <v>31.055499999999999</v>
      </c>
      <c r="G96" s="23">
        <v>5.2835648560384703E-2</v>
      </c>
      <c r="H96" s="25"/>
    </row>
    <row r="97" spans="2:8" x14ac:dyDescent="0.2">
      <c r="B97" s="21" t="s">
        <v>656</v>
      </c>
      <c r="C97" s="21" t="s">
        <v>657</v>
      </c>
      <c r="D97" s="21" t="s">
        <v>267</v>
      </c>
      <c r="E97" s="24">
        <v>3875</v>
      </c>
      <c r="F97" s="22">
        <v>29.765812499999999</v>
      </c>
      <c r="G97" s="23">
        <v>5.06414647442259E-2</v>
      </c>
      <c r="H97" s="25"/>
    </row>
    <row r="98" spans="2:8" x14ac:dyDescent="0.2">
      <c r="B98" s="21" t="s">
        <v>51</v>
      </c>
      <c r="C98" s="21" t="s">
        <v>52</v>
      </c>
      <c r="D98" s="21" t="s">
        <v>53</v>
      </c>
      <c r="E98" s="24">
        <v>600</v>
      </c>
      <c r="F98" s="22">
        <v>26.715599999999998</v>
      </c>
      <c r="G98" s="23">
        <v>4.5452047227699202E-2</v>
      </c>
      <c r="H98" s="25"/>
    </row>
    <row r="99" spans="2:8" x14ac:dyDescent="0.2">
      <c r="B99" s="21" t="s">
        <v>650</v>
      </c>
      <c r="C99" s="21" t="s">
        <v>651</v>
      </c>
      <c r="D99" s="21" t="s">
        <v>296</v>
      </c>
      <c r="E99" s="24">
        <v>1500</v>
      </c>
      <c r="F99" s="22">
        <v>25.8</v>
      </c>
      <c r="G99" s="23">
        <v>4.3894309634619502E-2</v>
      </c>
      <c r="H99" s="25"/>
    </row>
    <row r="100" spans="2:8" x14ac:dyDescent="0.2">
      <c r="B100" s="21" t="s">
        <v>597</v>
      </c>
      <c r="C100" s="21" t="s">
        <v>598</v>
      </c>
      <c r="D100" s="21" t="s">
        <v>235</v>
      </c>
      <c r="E100" s="24">
        <v>7250</v>
      </c>
      <c r="F100" s="22">
        <v>25.016124999999999</v>
      </c>
      <c r="G100" s="23">
        <v>4.2560679713501803E-2</v>
      </c>
      <c r="H100" s="25"/>
    </row>
    <row r="101" spans="2:8" x14ac:dyDescent="0.2">
      <c r="B101" s="21" t="s">
        <v>317</v>
      </c>
      <c r="C101" s="21" t="s">
        <v>318</v>
      </c>
      <c r="D101" s="21" t="s">
        <v>50</v>
      </c>
      <c r="E101" s="24">
        <v>2500</v>
      </c>
      <c r="F101" s="22">
        <v>22.625</v>
      </c>
      <c r="G101" s="23">
        <v>3.8492587421832002E-2</v>
      </c>
      <c r="H101" s="25"/>
    </row>
    <row r="102" spans="2:8" x14ac:dyDescent="0.2">
      <c r="B102" s="21" t="s">
        <v>642</v>
      </c>
      <c r="C102" s="21" t="s">
        <v>643</v>
      </c>
      <c r="D102" s="21" t="s">
        <v>50</v>
      </c>
      <c r="E102" s="24">
        <v>675</v>
      </c>
      <c r="F102" s="22">
        <v>21.5244</v>
      </c>
      <c r="G102" s="23">
        <v>3.66201038100544E-2</v>
      </c>
      <c r="H102" s="25"/>
    </row>
    <row r="103" spans="2:8" x14ac:dyDescent="0.2">
      <c r="B103" s="21" t="s">
        <v>36</v>
      </c>
      <c r="C103" s="21" t="s">
        <v>37</v>
      </c>
      <c r="D103" s="21" t="s">
        <v>38</v>
      </c>
      <c r="E103" s="24">
        <v>950</v>
      </c>
      <c r="F103" s="22">
        <v>18.750150000000001</v>
      </c>
      <c r="G103" s="23">
        <v>3.1900189526959701E-2</v>
      </c>
      <c r="H103" s="25"/>
    </row>
    <row r="104" spans="2:8" x14ac:dyDescent="0.2">
      <c r="B104" s="21" t="s">
        <v>712</v>
      </c>
      <c r="C104" s="21" t="s">
        <v>713</v>
      </c>
      <c r="D104" s="21" t="s">
        <v>44</v>
      </c>
      <c r="E104" s="24">
        <v>5000</v>
      </c>
      <c r="F104" s="22">
        <v>17.59</v>
      </c>
      <c r="G104" s="23">
        <v>2.9926391723758002E-2</v>
      </c>
      <c r="H104" s="25"/>
    </row>
    <row r="105" spans="2:8" x14ac:dyDescent="0.2">
      <c r="B105" s="21" t="s">
        <v>347</v>
      </c>
      <c r="C105" s="21" t="s">
        <v>348</v>
      </c>
      <c r="D105" s="21" t="s">
        <v>44</v>
      </c>
      <c r="E105" s="24">
        <v>750</v>
      </c>
      <c r="F105" s="22">
        <v>17.24025</v>
      </c>
      <c r="G105" s="23">
        <v>2.9331351615435999E-2</v>
      </c>
      <c r="H105" s="25"/>
    </row>
    <row r="106" spans="2:8" x14ac:dyDescent="0.2">
      <c r="B106" s="21" t="s">
        <v>625</v>
      </c>
      <c r="C106" s="21" t="s">
        <v>626</v>
      </c>
      <c r="D106" s="21" t="s">
        <v>44</v>
      </c>
      <c r="E106" s="24">
        <v>1350</v>
      </c>
      <c r="F106" s="22">
        <v>16.814250000000001</v>
      </c>
      <c r="G106" s="23">
        <v>2.86065851075155E-2</v>
      </c>
      <c r="H106" s="25"/>
    </row>
    <row r="107" spans="2:8" x14ac:dyDescent="0.2">
      <c r="B107" s="21" t="s">
        <v>105</v>
      </c>
      <c r="C107" s="21" t="s">
        <v>106</v>
      </c>
      <c r="D107" s="21" t="s">
        <v>71</v>
      </c>
      <c r="E107" s="24">
        <v>10800</v>
      </c>
      <c r="F107" s="22">
        <v>16.667639999999999</v>
      </c>
      <c r="G107" s="23">
        <v>2.83571531410221E-2</v>
      </c>
      <c r="H107" s="25"/>
    </row>
    <row r="108" spans="2:8" x14ac:dyDescent="0.2">
      <c r="B108" s="21" t="s">
        <v>247</v>
      </c>
      <c r="C108" s="21" t="s">
        <v>248</v>
      </c>
      <c r="D108" s="21" t="s">
        <v>143</v>
      </c>
      <c r="E108" s="24">
        <v>150</v>
      </c>
      <c r="F108" s="22">
        <v>15.525</v>
      </c>
      <c r="G108" s="23">
        <v>2.6413145623157702E-2</v>
      </c>
      <c r="H108" s="25"/>
    </row>
    <row r="109" spans="2:8" x14ac:dyDescent="0.2">
      <c r="B109" s="21" t="s">
        <v>251</v>
      </c>
      <c r="C109" s="21" t="s">
        <v>252</v>
      </c>
      <c r="D109" s="21" t="s">
        <v>253</v>
      </c>
      <c r="E109" s="24">
        <v>300</v>
      </c>
      <c r="F109" s="22">
        <v>14.6328</v>
      </c>
      <c r="G109" s="23">
        <v>2.48952191481186E-2</v>
      </c>
      <c r="H109" s="25"/>
    </row>
    <row r="110" spans="2:8" x14ac:dyDescent="0.2">
      <c r="B110" s="21" t="s">
        <v>676</v>
      </c>
      <c r="C110" s="21" t="s">
        <v>677</v>
      </c>
      <c r="D110" s="21" t="s">
        <v>44</v>
      </c>
      <c r="E110" s="24">
        <v>250</v>
      </c>
      <c r="F110" s="22">
        <v>12.78375</v>
      </c>
      <c r="G110" s="23">
        <v>2.1749375224479301E-2</v>
      </c>
      <c r="H110" s="25"/>
    </row>
    <row r="111" spans="2:8" x14ac:dyDescent="0.2">
      <c r="B111" s="21" t="s">
        <v>65</v>
      </c>
      <c r="C111" s="21" t="s">
        <v>66</v>
      </c>
      <c r="D111" s="21" t="s">
        <v>35</v>
      </c>
      <c r="E111" s="24">
        <v>9750</v>
      </c>
      <c r="F111" s="22">
        <v>12.689624999999999</v>
      </c>
      <c r="G111" s="23">
        <v>2.1589237554155399E-2</v>
      </c>
      <c r="H111" s="25"/>
    </row>
    <row r="112" spans="2:8" x14ac:dyDescent="0.2">
      <c r="B112" s="21" t="s">
        <v>62</v>
      </c>
      <c r="C112" s="21" t="s">
        <v>63</v>
      </c>
      <c r="D112" s="21" t="s">
        <v>64</v>
      </c>
      <c r="E112" s="24">
        <v>2450</v>
      </c>
      <c r="F112" s="22">
        <v>12.392099999999999</v>
      </c>
      <c r="G112" s="23">
        <v>2.1083049396246799E-2</v>
      </c>
      <c r="H112" s="25"/>
    </row>
    <row r="113" spans="2:9" x14ac:dyDescent="0.2">
      <c r="B113" s="21" t="s">
        <v>150</v>
      </c>
      <c r="C113" s="21" t="s">
        <v>151</v>
      </c>
      <c r="D113" s="21" t="s">
        <v>152</v>
      </c>
      <c r="E113" s="24">
        <v>1100</v>
      </c>
      <c r="F113" s="22">
        <v>11.2849</v>
      </c>
      <c r="G113" s="23">
        <v>1.9199337007585901E-2</v>
      </c>
      <c r="H113" s="25"/>
    </row>
    <row r="114" spans="2:9" x14ac:dyDescent="0.2">
      <c r="B114" s="21" t="s">
        <v>274</v>
      </c>
      <c r="C114" s="21" t="s">
        <v>275</v>
      </c>
      <c r="D114" s="21" t="s">
        <v>95</v>
      </c>
      <c r="E114" s="24">
        <v>4700</v>
      </c>
      <c r="F114" s="22">
        <v>9.6114999999999995</v>
      </c>
      <c r="G114" s="23">
        <v>1.63523316687266E-2</v>
      </c>
      <c r="H114" s="25"/>
    </row>
    <row r="115" spans="2:9" x14ac:dyDescent="0.2">
      <c r="B115" s="21" t="s">
        <v>1044</v>
      </c>
      <c r="C115" s="21" t="s">
        <v>1045</v>
      </c>
      <c r="D115" s="21" t="s">
        <v>50</v>
      </c>
      <c r="E115" s="24">
        <v>8700</v>
      </c>
      <c r="F115" s="22">
        <v>8.7782999999999998</v>
      </c>
      <c r="G115" s="23">
        <v>1.49347836537047E-2</v>
      </c>
      <c r="H115" s="25"/>
    </row>
    <row r="116" spans="2:9" x14ac:dyDescent="0.2">
      <c r="B116" s="21" t="s">
        <v>144</v>
      </c>
      <c r="C116" s="21" t="s">
        <v>145</v>
      </c>
      <c r="D116" s="21" t="s">
        <v>127</v>
      </c>
      <c r="E116" s="24">
        <v>675</v>
      </c>
      <c r="F116" s="22">
        <v>8.4105000000000008</v>
      </c>
      <c r="G116" s="23">
        <v>1.43090345419367E-2</v>
      </c>
      <c r="H116" s="25"/>
    </row>
    <row r="117" spans="2:9" x14ac:dyDescent="0.2">
      <c r="B117" s="21" t="s">
        <v>615</v>
      </c>
      <c r="C117" s="21" t="s">
        <v>616</v>
      </c>
      <c r="D117" s="21" t="s">
        <v>127</v>
      </c>
      <c r="E117" s="24">
        <v>625</v>
      </c>
      <c r="F117" s="22">
        <v>6.6325000000000003</v>
      </c>
      <c r="G117" s="23">
        <v>1.12840701027757E-2</v>
      </c>
      <c r="H117" s="25"/>
    </row>
    <row r="118" spans="2:9" x14ac:dyDescent="0.2">
      <c r="B118" s="21" t="s">
        <v>631</v>
      </c>
      <c r="C118" s="21" t="s">
        <v>632</v>
      </c>
      <c r="D118" s="21" t="s">
        <v>95</v>
      </c>
      <c r="E118" s="24">
        <v>275</v>
      </c>
      <c r="F118" s="22">
        <v>6.6236499999999996</v>
      </c>
      <c r="G118" s="23">
        <v>1.12690133337732E-2</v>
      </c>
      <c r="H118" s="25"/>
    </row>
    <row r="119" spans="2:9" x14ac:dyDescent="0.2">
      <c r="B119" s="21" t="s">
        <v>113</v>
      </c>
      <c r="C119" s="21" t="s">
        <v>114</v>
      </c>
      <c r="D119" s="21" t="s">
        <v>115</v>
      </c>
      <c r="E119" s="24">
        <v>350</v>
      </c>
      <c r="F119" s="22">
        <v>5.7627499999999996</v>
      </c>
      <c r="G119" s="23">
        <v>9.80433848243812E-3</v>
      </c>
      <c r="H119" s="25"/>
    </row>
    <row r="120" spans="2:9" x14ac:dyDescent="0.2">
      <c r="B120" s="21" t="s">
        <v>654</v>
      </c>
      <c r="C120" s="21" t="s">
        <v>655</v>
      </c>
      <c r="D120" s="21" t="s">
        <v>291</v>
      </c>
      <c r="E120" s="24">
        <v>12700</v>
      </c>
      <c r="F120" s="22">
        <v>4.3052999999999999</v>
      </c>
      <c r="G120" s="23">
        <v>7.3247353205398201E-3</v>
      </c>
      <c r="H120" s="25"/>
    </row>
    <row r="121" spans="2:9" x14ac:dyDescent="0.2">
      <c r="B121" s="21" t="s">
        <v>139</v>
      </c>
      <c r="C121" s="21" t="s">
        <v>140</v>
      </c>
      <c r="D121" s="21" t="s">
        <v>136</v>
      </c>
      <c r="E121" s="24">
        <v>375</v>
      </c>
      <c r="F121" s="22">
        <v>3.855</v>
      </c>
      <c r="G121" s="23">
        <v>6.5586264977309299E-3</v>
      </c>
      <c r="H121" s="25"/>
    </row>
    <row r="122" spans="2:9" x14ac:dyDescent="0.2">
      <c r="B122" s="20" t="s">
        <v>156</v>
      </c>
      <c r="C122" s="20"/>
      <c r="D122" s="20"/>
      <c r="E122" s="20"/>
      <c r="F122" s="26">
        <f>SUM(F7:F121)</f>
        <v>42338.760633500009</v>
      </c>
      <c r="G122" s="27">
        <f>SUM(G7:G121)</f>
        <v>72.032196464840609</v>
      </c>
      <c r="H122" s="20"/>
      <c r="I122" s="14"/>
    </row>
    <row r="123" spans="2:9" x14ac:dyDescent="0.2">
      <c r="B123" s="20" t="s">
        <v>157</v>
      </c>
      <c r="C123" s="20"/>
      <c r="D123" s="20"/>
      <c r="E123" s="20"/>
      <c r="F123" s="28" t="s">
        <v>158</v>
      </c>
      <c r="G123" s="29" t="s">
        <v>158</v>
      </c>
      <c r="H123" s="20"/>
      <c r="I123" s="14"/>
    </row>
    <row r="124" spans="2:9" x14ac:dyDescent="0.2">
      <c r="B124" s="20" t="s">
        <v>156</v>
      </c>
      <c r="C124" s="20"/>
      <c r="D124" s="20"/>
      <c r="E124" s="20"/>
      <c r="F124" s="30" t="s">
        <v>158</v>
      </c>
      <c r="G124" s="31" t="s">
        <v>158</v>
      </c>
      <c r="H124" s="20"/>
      <c r="I124" s="14"/>
    </row>
    <row r="125" spans="2:9" x14ac:dyDescent="0.2">
      <c r="B125" s="32" t="s">
        <v>168</v>
      </c>
      <c r="C125" s="32"/>
      <c r="D125" s="32"/>
      <c r="E125" s="32"/>
      <c r="F125" s="33">
        <f>F122</f>
        <v>42338.760633500009</v>
      </c>
      <c r="G125" s="34">
        <f>G122</f>
        <v>72.032196464840609</v>
      </c>
      <c r="H125" s="20"/>
      <c r="I125" s="14"/>
    </row>
    <row r="126" spans="2:9" x14ac:dyDescent="0.2">
      <c r="B126" s="20" t="s">
        <v>374</v>
      </c>
      <c r="C126" s="21"/>
      <c r="D126" s="21"/>
      <c r="E126" s="21"/>
      <c r="F126" s="22"/>
      <c r="G126" s="23"/>
      <c r="H126" s="21"/>
    </row>
    <row r="127" spans="2:9" x14ac:dyDescent="0.2">
      <c r="B127" s="21" t="s">
        <v>1413</v>
      </c>
      <c r="C127" s="21" t="s">
        <v>1414</v>
      </c>
      <c r="D127" s="21" t="s">
        <v>382</v>
      </c>
      <c r="E127" s="24">
        <v>500</v>
      </c>
      <c r="F127" s="22">
        <v>2459.9949999999999</v>
      </c>
      <c r="G127" s="23">
        <v>4.18526287711689</v>
      </c>
      <c r="H127" s="25">
        <v>7.6101000000000002E-2</v>
      </c>
    </row>
    <row r="128" spans="2:9" x14ac:dyDescent="0.2">
      <c r="B128" s="21" t="s">
        <v>1415</v>
      </c>
      <c r="C128" s="21" t="s">
        <v>1416</v>
      </c>
      <c r="D128" s="21" t="s">
        <v>170</v>
      </c>
      <c r="E128" s="24">
        <v>500</v>
      </c>
      <c r="F128" s="22">
        <v>2455.2474999999999</v>
      </c>
      <c r="G128" s="23">
        <v>4.1771858137451696</v>
      </c>
      <c r="H128" s="25">
        <v>7.5602000000000003E-2</v>
      </c>
    </row>
    <row r="129" spans="2:9" x14ac:dyDescent="0.2">
      <c r="B129" s="20" t="s">
        <v>156</v>
      </c>
      <c r="C129" s="20"/>
      <c r="D129" s="20"/>
      <c r="E129" s="20"/>
      <c r="F129" s="35">
        <f>SUM(F126:F128)</f>
        <v>4915.2425000000003</v>
      </c>
      <c r="G129" s="36">
        <f>SUM(G126:G128)</f>
        <v>8.3624486908620597</v>
      </c>
      <c r="H129" s="20"/>
      <c r="I129" s="14"/>
    </row>
    <row r="130" spans="2:9" x14ac:dyDescent="0.2">
      <c r="B130" s="32" t="s">
        <v>159</v>
      </c>
      <c r="C130" s="32"/>
      <c r="D130" s="32"/>
      <c r="E130" s="32"/>
      <c r="F130" s="33">
        <f>+F129</f>
        <v>4915.2425000000003</v>
      </c>
      <c r="G130" s="34">
        <f>+G129</f>
        <v>8.3624486908620597</v>
      </c>
      <c r="H130" s="20"/>
      <c r="I130" s="14"/>
    </row>
    <row r="131" spans="2:9" x14ac:dyDescent="0.2">
      <c r="B131" s="20" t="s">
        <v>359</v>
      </c>
      <c r="C131" s="21"/>
      <c r="D131" s="21"/>
      <c r="E131" s="21"/>
      <c r="F131" s="22"/>
      <c r="G131" s="23"/>
      <c r="H131" s="21"/>
    </row>
    <row r="132" spans="2:9" x14ac:dyDescent="0.2">
      <c r="B132" s="21" t="s">
        <v>1417</v>
      </c>
      <c r="C132" s="21" t="s">
        <v>1418</v>
      </c>
      <c r="D132" s="21"/>
      <c r="E132" s="24">
        <v>577326.35100000002</v>
      </c>
      <c r="F132" s="22">
        <v>6249.7800201999999</v>
      </c>
      <c r="G132" s="23">
        <v>10.632937184299101</v>
      </c>
      <c r="H132" s="21"/>
    </row>
    <row r="133" spans="2:9" x14ac:dyDescent="0.2">
      <c r="B133" s="21" t="s">
        <v>1419</v>
      </c>
      <c r="C133" s="21" t="s">
        <v>1420</v>
      </c>
      <c r="D133" s="21"/>
      <c r="E133" s="24">
        <v>146361.65100000001</v>
      </c>
      <c r="F133" s="22">
        <v>1588.8477831</v>
      </c>
      <c r="G133" s="23">
        <v>2.7031541299872099</v>
      </c>
      <c r="H133" s="21"/>
    </row>
    <row r="134" spans="2:9" x14ac:dyDescent="0.2">
      <c r="B134" s="20" t="s">
        <v>156</v>
      </c>
      <c r="C134" s="20"/>
      <c r="D134" s="20"/>
      <c r="E134" s="20"/>
      <c r="F134" s="26">
        <f>SUM(F132:F133)</f>
        <v>7838.6278032999999</v>
      </c>
      <c r="G134" s="27">
        <f>SUM(G132:G133)</f>
        <v>13.33609131428631</v>
      </c>
      <c r="H134" s="20"/>
      <c r="I134" s="14"/>
    </row>
    <row r="135" spans="2:9" x14ac:dyDescent="0.2">
      <c r="B135" s="20"/>
      <c r="C135" s="21"/>
      <c r="D135" s="21"/>
      <c r="E135" s="21"/>
      <c r="F135" s="22"/>
      <c r="G135" s="23"/>
      <c r="H135" s="21"/>
    </row>
    <row r="136" spans="2:9" x14ac:dyDescent="0.2">
      <c r="B136" s="20" t="s">
        <v>179</v>
      </c>
      <c r="C136" s="20"/>
      <c r="D136" s="20"/>
      <c r="E136" s="20"/>
      <c r="F136" s="26">
        <v>2184.3790626</v>
      </c>
      <c r="G136" s="27">
        <v>3.7163492609745798</v>
      </c>
      <c r="H136" s="25">
        <v>5.74E-2</v>
      </c>
      <c r="I136" s="15"/>
    </row>
    <row r="137" spans="2:9" x14ac:dyDescent="0.2">
      <c r="B137" s="21"/>
      <c r="C137" s="21"/>
      <c r="D137" s="21"/>
      <c r="E137" s="21"/>
      <c r="F137" s="22"/>
      <c r="G137" s="23"/>
      <c r="H137" s="21"/>
    </row>
    <row r="138" spans="2:9" x14ac:dyDescent="0.2">
      <c r="B138" s="46" t="s">
        <v>182</v>
      </c>
      <c r="C138" s="46"/>
      <c r="D138" s="46"/>
      <c r="E138" s="46"/>
      <c r="F138" s="26">
        <f>F139-(F122+F129+F134+F136)</f>
        <v>1500.5404729999937</v>
      </c>
      <c r="G138" s="27">
        <f>G139-(G122+G129+G134+G136)</f>
        <v>2.5529142690364353</v>
      </c>
      <c r="H138" s="20"/>
      <c r="I138" s="14"/>
    </row>
    <row r="139" spans="2:9" x14ac:dyDescent="0.2">
      <c r="B139" s="42" t="s">
        <v>180</v>
      </c>
      <c r="C139" s="42"/>
      <c r="D139" s="42"/>
      <c r="E139" s="42"/>
      <c r="F139" s="43">
        <v>58777.550472399998</v>
      </c>
      <c r="G139" s="44">
        <v>100</v>
      </c>
      <c r="H139" s="45"/>
      <c r="I139" s="14"/>
    </row>
    <row r="141" spans="2:9" x14ac:dyDescent="0.2">
      <c r="B141" s="14" t="s">
        <v>183</v>
      </c>
    </row>
    <row r="143" spans="2:9" x14ac:dyDescent="0.2">
      <c r="B143" s="47" t="s">
        <v>7</v>
      </c>
      <c r="C143" s="47" t="s">
        <v>184</v>
      </c>
      <c r="D143" s="47" t="s">
        <v>185</v>
      </c>
      <c r="E143" s="47" t="s">
        <v>0</v>
      </c>
      <c r="F143" s="48" t="s">
        <v>186</v>
      </c>
      <c r="G143" s="49" t="s">
        <v>187</v>
      </c>
    </row>
    <row r="144" spans="2:9" x14ac:dyDescent="0.2">
      <c r="B144" s="50" t="s">
        <v>1421</v>
      </c>
      <c r="C144" s="50" t="s">
        <v>189</v>
      </c>
      <c r="D144" s="50" t="s">
        <v>367</v>
      </c>
      <c r="E144" s="51">
        <v>-1150</v>
      </c>
      <c r="F144" s="52">
        <v>-2.7243499999999998</v>
      </c>
      <c r="G144" s="53">
        <v>-4.63501792453781E-3</v>
      </c>
    </row>
    <row r="145" spans="2:7" x14ac:dyDescent="0.2">
      <c r="B145" s="50" t="s">
        <v>194</v>
      </c>
      <c r="C145" s="50" t="s">
        <v>189</v>
      </c>
      <c r="D145" s="50" t="s">
        <v>136</v>
      </c>
      <c r="E145" s="51">
        <v>-375</v>
      </c>
      <c r="F145" s="52">
        <v>-3.85425</v>
      </c>
      <c r="G145" s="53">
        <v>-6.5573505003578402E-3</v>
      </c>
    </row>
    <row r="146" spans="2:7" x14ac:dyDescent="0.2">
      <c r="B146" s="50" t="s">
        <v>1422</v>
      </c>
      <c r="C146" s="50" t="s">
        <v>189</v>
      </c>
      <c r="D146" s="50" t="s">
        <v>291</v>
      </c>
      <c r="E146" s="51">
        <v>-12700</v>
      </c>
      <c r="F146" s="52">
        <v>-4.2583099999999998</v>
      </c>
      <c r="G146" s="53">
        <v>-7.2447898317905598E-3</v>
      </c>
    </row>
    <row r="147" spans="2:7" x14ac:dyDescent="0.2">
      <c r="B147" s="50" t="s">
        <v>1423</v>
      </c>
      <c r="C147" s="50" t="s">
        <v>189</v>
      </c>
      <c r="D147" s="50" t="s">
        <v>143</v>
      </c>
      <c r="E147" s="51">
        <v>-1600</v>
      </c>
      <c r="F147" s="52">
        <v>-4.3015999999999996</v>
      </c>
      <c r="G147" s="53">
        <v>-7.3184404001658604E-3</v>
      </c>
    </row>
    <row r="148" spans="2:7" x14ac:dyDescent="0.2">
      <c r="B148" s="50" t="s">
        <v>201</v>
      </c>
      <c r="C148" s="50" t="s">
        <v>189</v>
      </c>
      <c r="D148" s="50" t="s">
        <v>115</v>
      </c>
      <c r="E148" s="51">
        <v>-350</v>
      </c>
      <c r="F148" s="52">
        <v>-5.7526000000000002</v>
      </c>
      <c r="G148" s="53">
        <v>-9.7870699846555106E-3</v>
      </c>
    </row>
    <row r="149" spans="2:7" x14ac:dyDescent="0.2">
      <c r="B149" s="50" t="s">
        <v>1424</v>
      </c>
      <c r="C149" s="50" t="s">
        <v>189</v>
      </c>
      <c r="D149" s="50" t="s">
        <v>95</v>
      </c>
      <c r="E149" s="51">
        <v>-275</v>
      </c>
      <c r="F149" s="52">
        <v>-6.61815</v>
      </c>
      <c r="G149" s="53">
        <v>-1.1259656019703799E-2</v>
      </c>
    </row>
    <row r="150" spans="2:7" x14ac:dyDescent="0.2">
      <c r="B150" s="50" t="s">
        <v>1425</v>
      </c>
      <c r="C150" s="50" t="s">
        <v>189</v>
      </c>
      <c r="D150" s="50" t="s">
        <v>127</v>
      </c>
      <c r="E150" s="51">
        <v>-625</v>
      </c>
      <c r="F150" s="52">
        <v>-6.65</v>
      </c>
      <c r="G150" s="53">
        <v>-1.1313843374814701E-2</v>
      </c>
    </row>
    <row r="151" spans="2:7" x14ac:dyDescent="0.2">
      <c r="B151" s="50" t="s">
        <v>1426</v>
      </c>
      <c r="C151" s="50" t="s">
        <v>189</v>
      </c>
      <c r="D151" s="50" t="s">
        <v>214</v>
      </c>
      <c r="E151" s="51">
        <v>-175</v>
      </c>
      <c r="F151" s="52">
        <v>-6.7954249999999998</v>
      </c>
      <c r="G151" s="53">
        <v>-1.1561259265458699E-2</v>
      </c>
    </row>
    <row r="152" spans="2:7" x14ac:dyDescent="0.2">
      <c r="B152" s="50" t="s">
        <v>192</v>
      </c>
      <c r="C152" s="50" t="s">
        <v>189</v>
      </c>
      <c r="D152" s="50" t="s">
        <v>127</v>
      </c>
      <c r="E152" s="51">
        <v>-675</v>
      </c>
      <c r="F152" s="52">
        <v>-8.4597750000000005</v>
      </c>
      <c r="G152" s="53">
        <v>-1.4392867569349301E-2</v>
      </c>
    </row>
    <row r="153" spans="2:7" x14ac:dyDescent="0.2">
      <c r="B153" s="50" t="s">
        <v>1427</v>
      </c>
      <c r="C153" s="50" t="s">
        <v>189</v>
      </c>
      <c r="D153" s="50" t="s">
        <v>50</v>
      </c>
      <c r="E153" s="51">
        <v>-8700</v>
      </c>
      <c r="F153" s="52">
        <v>-8.8722600000000007</v>
      </c>
      <c r="G153" s="53">
        <v>-1.50946406046066E-2</v>
      </c>
    </row>
    <row r="154" spans="2:7" x14ac:dyDescent="0.2">
      <c r="B154" s="50" t="s">
        <v>1428</v>
      </c>
      <c r="C154" s="50" t="s">
        <v>189</v>
      </c>
      <c r="D154" s="50" t="s">
        <v>53</v>
      </c>
      <c r="E154" s="51">
        <v>-200</v>
      </c>
      <c r="F154" s="52">
        <v>-8.9740000000000002</v>
      </c>
      <c r="G154" s="53">
        <v>-1.52677339015921E-2</v>
      </c>
    </row>
    <row r="155" spans="2:7" x14ac:dyDescent="0.2">
      <c r="B155" s="50" t="s">
        <v>1429</v>
      </c>
      <c r="C155" s="50" t="s">
        <v>189</v>
      </c>
      <c r="D155" s="50" t="s">
        <v>95</v>
      </c>
      <c r="E155" s="51">
        <v>-4700</v>
      </c>
      <c r="F155" s="52">
        <v>-9.66038</v>
      </c>
      <c r="G155" s="53">
        <v>-1.6435492670855999E-2</v>
      </c>
    </row>
    <row r="156" spans="2:7" x14ac:dyDescent="0.2">
      <c r="B156" s="50" t="s">
        <v>190</v>
      </c>
      <c r="C156" s="50" t="s">
        <v>189</v>
      </c>
      <c r="D156" s="50" t="s">
        <v>152</v>
      </c>
      <c r="E156" s="51">
        <v>-1100</v>
      </c>
      <c r="F156" s="52">
        <v>-11.287649999999999</v>
      </c>
      <c r="G156" s="53">
        <v>-1.92040156646206E-2</v>
      </c>
    </row>
    <row r="157" spans="2:7" x14ac:dyDescent="0.2">
      <c r="B157" s="50" t="s">
        <v>1430</v>
      </c>
      <c r="C157" s="50" t="s">
        <v>189</v>
      </c>
      <c r="D157" s="50" t="s">
        <v>44</v>
      </c>
      <c r="E157" s="51">
        <v>-250</v>
      </c>
      <c r="F157" s="52">
        <v>-11.675000000000001</v>
      </c>
      <c r="G157" s="53">
        <v>-1.9863025774580701E-2</v>
      </c>
    </row>
    <row r="158" spans="2:7" x14ac:dyDescent="0.2">
      <c r="B158" s="50" t="s">
        <v>1431</v>
      </c>
      <c r="C158" s="50" t="s">
        <v>189</v>
      </c>
      <c r="D158" s="50" t="s">
        <v>64</v>
      </c>
      <c r="E158" s="51">
        <v>-2450</v>
      </c>
      <c r="F158" s="52">
        <v>-12.508475000000001</v>
      </c>
      <c r="G158" s="53">
        <v>-2.1281041655306102E-2</v>
      </c>
    </row>
    <row r="159" spans="2:7" x14ac:dyDescent="0.2">
      <c r="B159" s="50" t="s">
        <v>1432</v>
      </c>
      <c r="C159" s="50" t="s">
        <v>189</v>
      </c>
      <c r="D159" s="50" t="s">
        <v>35</v>
      </c>
      <c r="E159" s="51">
        <v>-9750</v>
      </c>
      <c r="F159" s="52">
        <v>-12.626250000000001</v>
      </c>
      <c r="G159" s="53">
        <v>-2.1481415776128499E-2</v>
      </c>
    </row>
    <row r="160" spans="2:7" x14ac:dyDescent="0.2">
      <c r="B160" s="50" t="s">
        <v>1433</v>
      </c>
      <c r="C160" s="50" t="s">
        <v>189</v>
      </c>
      <c r="D160" s="50" t="s">
        <v>44</v>
      </c>
      <c r="E160" s="51">
        <v>-250</v>
      </c>
      <c r="F160" s="52">
        <v>-12.78125</v>
      </c>
      <c r="G160" s="53">
        <v>-2.1745121899902301E-2</v>
      </c>
    </row>
    <row r="161" spans="2:7" x14ac:dyDescent="0.2">
      <c r="B161" s="50" t="s">
        <v>1434</v>
      </c>
      <c r="C161" s="50" t="s">
        <v>189</v>
      </c>
      <c r="D161" s="50" t="s">
        <v>71</v>
      </c>
      <c r="E161" s="51">
        <v>-18550</v>
      </c>
      <c r="F161" s="52">
        <v>-13.45617</v>
      </c>
      <c r="G161" s="53">
        <v>-2.2893383429305299E-2</v>
      </c>
    </row>
    <row r="162" spans="2:7" x14ac:dyDescent="0.2">
      <c r="B162" s="50" t="s">
        <v>1435</v>
      </c>
      <c r="C162" s="50" t="s">
        <v>189</v>
      </c>
      <c r="D162" s="50" t="s">
        <v>253</v>
      </c>
      <c r="E162" s="51">
        <v>-300</v>
      </c>
      <c r="F162" s="52">
        <v>-14.583299999999999</v>
      </c>
      <c r="G162" s="53">
        <v>-2.4811003321494E-2</v>
      </c>
    </row>
    <row r="163" spans="2:7" x14ac:dyDescent="0.2">
      <c r="B163" s="50" t="s">
        <v>1436</v>
      </c>
      <c r="C163" s="50" t="s">
        <v>189</v>
      </c>
      <c r="D163" s="50" t="s">
        <v>143</v>
      </c>
      <c r="E163" s="51">
        <v>-150</v>
      </c>
      <c r="F163" s="52">
        <v>-15.487500000000001</v>
      </c>
      <c r="G163" s="53">
        <v>-2.63493457545027E-2</v>
      </c>
    </row>
    <row r="164" spans="2:7" x14ac:dyDescent="0.2">
      <c r="B164" s="50" t="s">
        <v>1437</v>
      </c>
      <c r="C164" s="50" t="s">
        <v>189</v>
      </c>
      <c r="D164" s="50" t="s">
        <v>71</v>
      </c>
      <c r="E164" s="51">
        <v>-10800</v>
      </c>
      <c r="F164" s="52">
        <v>-16.720559999999999</v>
      </c>
      <c r="G164" s="53">
        <v>-2.8447187515668E-2</v>
      </c>
    </row>
    <row r="165" spans="2:7" x14ac:dyDescent="0.2">
      <c r="B165" s="50" t="s">
        <v>1438</v>
      </c>
      <c r="C165" s="50" t="s">
        <v>189</v>
      </c>
      <c r="D165" s="50" t="s">
        <v>44</v>
      </c>
      <c r="E165" s="51">
        <v>-1350</v>
      </c>
      <c r="F165" s="52">
        <v>-16.849350000000001</v>
      </c>
      <c r="G165" s="53">
        <v>-2.86663017845766E-2</v>
      </c>
    </row>
    <row r="166" spans="2:7" x14ac:dyDescent="0.2">
      <c r="B166" s="50" t="s">
        <v>1439</v>
      </c>
      <c r="C166" s="50" t="s">
        <v>189</v>
      </c>
      <c r="D166" s="50" t="s">
        <v>44</v>
      </c>
      <c r="E166" s="51">
        <v>-750</v>
      </c>
      <c r="F166" s="52">
        <v>-17.43975</v>
      </c>
      <c r="G166" s="53">
        <v>-2.9670766916680399E-2</v>
      </c>
    </row>
    <row r="167" spans="2:7" x14ac:dyDescent="0.2">
      <c r="B167" s="50" t="s">
        <v>1440</v>
      </c>
      <c r="C167" s="50" t="s">
        <v>189</v>
      </c>
      <c r="D167" s="50" t="s">
        <v>71</v>
      </c>
      <c r="E167" s="51">
        <v>-2000</v>
      </c>
      <c r="F167" s="52">
        <v>-17.521999999999998</v>
      </c>
      <c r="G167" s="53">
        <v>-2.9810701295263701E-2</v>
      </c>
    </row>
    <row r="168" spans="2:7" x14ac:dyDescent="0.2">
      <c r="B168" s="50" t="s">
        <v>1441</v>
      </c>
      <c r="C168" s="50" t="s">
        <v>189</v>
      </c>
      <c r="D168" s="50" t="s">
        <v>44</v>
      </c>
      <c r="E168" s="51">
        <v>-5000</v>
      </c>
      <c r="F168" s="52">
        <v>-17.635000000000002</v>
      </c>
      <c r="G168" s="53">
        <v>-3.0002951566144E-2</v>
      </c>
    </row>
    <row r="169" spans="2:7" x14ac:dyDescent="0.2">
      <c r="B169" s="50" t="s">
        <v>1442</v>
      </c>
      <c r="C169" s="50" t="s">
        <v>189</v>
      </c>
      <c r="D169" s="50" t="s">
        <v>53</v>
      </c>
      <c r="E169" s="51">
        <v>-400</v>
      </c>
      <c r="F169" s="52">
        <v>-17.7988</v>
      </c>
      <c r="G169" s="53">
        <v>-3.0281629392428899E-2</v>
      </c>
    </row>
    <row r="170" spans="2:7" x14ac:dyDescent="0.2">
      <c r="B170" s="50" t="s">
        <v>1443</v>
      </c>
      <c r="C170" s="50" t="s">
        <v>189</v>
      </c>
      <c r="D170" s="50" t="s">
        <v>225</v>
      </c>
      <c r="E170" s="51">
        <v>-6900</v>
      </c>
      <c r="F170" s="52">
        <v>-18.609300000000001</v>
      </c>
      <c r="G170" s="53">
        <v>-3.1660557220291603E-2</v>
      </c>
    </row>
    <row r="171" spans="2:7" x14ac:dyDescent="0.2">
      <c r="B171" s="50" t="s">
        <v>202</v>
      </c>
      <c r="C171" s="50" t="s">
        <v>189</v>
      </c>
      <c r="D171" s="50" t="s">
        <v>38</v>
      </c>
      <c r="E171" s="51">
        <v>-950</v>
      </c>
      <c r="F171" s="52">
        <v>-18.749199999999998</v>
      </c>
      <c r="G171" s="53">
        <v>-3.1898573263620403E-2</v>
      </c>
    </row>
    <row r="172" spans="2:7" x14ac:dyDescent="0.2">
      <c r="B172" s="50" t="s">
        <v>1444</v>
      </c>
      <c r="C172" s="50" t="s">
        <v>189</v>
      </c>
      <c r="D172" s="50" t="s">
        <v>95</v>
      </c>
      <c r="E172" s="51">
        <v>-2250</v>
      </c>
      <c r="F172" s="52">
        <v>-21.376124999999998</v>
      </c>
      <c r="G172" s="53">
        <v>-3.63678391293926E-2</v>
      </c>
    </row>
    <row r="173" spans="2:7" x14ac:dyDescent="0.2">
      <c r="B173" s="50" t="s">
        <v>1445</v>
      </c>
      <c r="C173" s="50" t="s">
        <v>189</v>
      </c>
      <c r="D173" s="50" t="s">
        <v>50</v>
      </c>
      <c r="E173" s="51">
        <v>-675</v>
      </c>
      <c r="F173" s="52">
        <v>-21.529125000000001</v>
      </c>
      <c r="G173" s="53">
        <v>-3.66281425935049E-2</v>
      </c>
    </row>
    <row r="174" spans="2:7" x14ac:dyDescent="0.2">
      <c r="B174" s="50" t="s">
        <v>1446</v>
      </c>
      <c r="C174" s="50" t="s">
        <v>189</v>
      </c>
      <c r="D174" s="50" t="s">
        <v>50</v>
      </c>
      <c r="E174" s="51">
        <v>-2500</v>
      </c>
      <c r="F174" s="52">
        <v>-22.8325</v>
      </c>
      <c r="G174" s="53">
        <v>-3.8845613361722799E-2</v>
      </c>
    </row>
    <row r="175" spans="2:7" x14ac:dyDescent="0.2">
      <c r="B175" s="50" t="s">
        <v>1447</v>
      </c>
      <c r="C175" s="50" t="s">
        <v>189</v>
      </c>
      <c r="D175" s="50" t="s">
        <v>235</v>
      </c>
      <c r="E175" s="51">
        <v>-7250</v>
      </c>
      <c r="F175" s="52">
        <v>-25.077750000000002</v>
      </c>
      <c r="G175" s="53">
        <v>-4.26655241643248E-2</v>
      </c>
    </row>
    <row r="176" spans="2:7" x14ac:dyDescent="0.2">
      <c r="B176" s="50" t="s">
        <v>1448</v>
      </c>
      <c r="C176" s="50" t="s">
        <v>189</v>
      </c>
      <c r="D176" s="50" t="s">
        <v>296</v>
      </c>
      <c r="E176" s="51">
        <v>-1500</v>
      </c>
      <c r="F176" s="52">
        <v>-25.866</v>
      </c>
      <c r="G176" s="53">
        <v>-4.4006597403452197E-2</v>
      </c>
    </row>
    <row r="177" spans="2:7" x14ac:dyDescent="0.2">
      <c r="B177" s="50" t="s">
        <v>1449</v>
      </c>
      <c r="C177" s="50" t="s">
        <v>189</v>
      </c>
      <c r="D177" s="50" t="s">
        <v>267</v>
      </c>
      <c r="E177" s="51">
        <v>-3875</v>
      </c>
      <c r="F177" s="52">
        <v>-29.684437500000001</v>
      </c>
      <c r="G177" s="53">
        <v>-5.0503019029244603E-2</v>
      </c>
    </row>
    <row r="178" spans="2:7" x14ac:dyDescent="0.2">
      <c r="B178" s="50" t="s">
        <v>196</v>
      </c>
      <c r="C178" s="50" t="s">
        <v>189</v>
      </c>
      <c r="D178" s="50" t="s">
        <v>136</v>
      </c>
      <c r="E178" s="51">
        <v>-700</v>
      </c>
      <c r="F178" s="52">
        <v>-31.273199999999999</v>
      </c>
      <c r="G178" s="53">
        <v>-5.3206028064549701E-2</v>
      </c>
    </row>
    <row r="179" spans="2:7" x14ac:dyDescent="0.2">
      <c r="B179" s="50" t="s">
        <v>1450</v>
      </c>
      <c r="C179" s="50" t="s">
        <v>189</v>
      </c>
      <c r="D179" s="50" t="s">
        <v>286</v>
      </c>
      <c r="E179" s="51">
        <v>-2400</v>
      </c>
      <c r="F179" s="52">
        <v>-32.248800000000003</v>
      </c>
      <c r="G179" s="53">
        <v>-5.4865845447477399E-2</v>
      </c>
    </row>
    <row r="180" spans="2:7" x14ac:dyDescent="0.2">
      <c r="B180" s="50" t="s">
        <v>1451</v>
      </c>
      <c r="C180" s="50" t="s">
        <v>189</v>
      </c>
      <c r="D180" s="50" t="s">
        <v>230</v>
      </c>
      <c r="E180" s="51">
        <v>-1125</v>
      </c>
      <c r="F180" s="52">
        <v>-34.175249999999998</v>
      </c>
      <c r="G180" s="53">
        <v>-5.81433723000205E-2</v>
      </c>
    </row>
    <row r="181" spans="2:7" x14ac:dyDescent="0.2">
      <c r="B181" s="50" t="s">
        <v>1452</v>
      </c>
      <c r="C181" s="50" t="s">
        <v>189</v>
      </c>
      <c r="D181" s="50" t="s">
        <v>253</v>
      </c>
      <c r="E181" s="51">
        <v>-8750</v>
      </c>
      <c r="F181" s="52">
        <v>-36.181249999999999</v>
      </c>
      <c r="G181" s="53">
        <v>-6.1556239940603698E-2</v>
      </c>
    </row>
    <row r="182" spans="2:7" x14ac:dyDescent="0.2">
      <c r="B182" s="50" t="s">
        <v>1453</v>
      </c>
      <c r="C182" s="50" t="s">
        <v>189</v>
      </c>
      <c r="D182" s="50" t="s">
        <v>53</v>
      </c>
      <c r="E182" s="51">
        <v>-500</v>
      </c>
      <c r="F182" s="52">
        <v>-38.770000000000003</v>
      </c>
      <c r="G182" s="53">
        <v>-6.5960557540085202E-2</v>
      </c>
    </row>
    <row r="183" spans="2:7" x14ac:dyDescent="0.2">
      <c r="B183" s="50" t="s">
        <v>1454</v>
      </c>
      <c r="C183" s="50" t="s">
        <v>189</v>
      </c>
      <c r="D183" s="50" t="s">
        <v>143</v>
      </c>
      <c r="E183" s="51">
        <v>-350</v>
      </c>
      <c r="F183" s="52">
        <v>-40.362000000000002</v>
      </c>
      <c r="G183" s="53">
        <v>-6.8669074630717503E-2</v>
      </c>
    </row>
    <row r="184" spans="2:7" x14ac:dyDescent="0.2">
      <c r="B184" s="50" t="s">
        <v>1455</v>
      </c>
      <c r="C184" s="50" t="s">
        <v>189</v>
      </c>
      <c r="D184" s="50" t="s">
        <v>71</v>
      </c>
      <c r="E184" s="51">
        <v>-4900</v>
      </c>
      <c r="F184" s="52">
        <v>-41.615699999999997</v>
      </c>
      <c r="G184" s="53">
        <v>-7.0802031839590496E-2</v>
      </c>
    </row>
    <row r="185" spans="2:7" x14ac:dyDescent="0.2">
      <c r="B185" s="50" t="s">
        <v>1456</v>
      </c>
      <c r="C185" s="50" t="s">
        <v>189</v>
      </c>
      <c r="D185" s="50" t="s">
        <v>242</v>
      </c>
      <c r="E185" s="51">
        <v>-11400</v>
      </c>
      <c r="F185" s="52">
        <v>-42.122999999999998</v>
      </c>
      <c r="G185" s="53">
        <v>-7.1665116462754905E-2</v>
      </c>
    </row>
    <row r="186" spans="2:7" x14ac:dyDescent="0.2">
      <c r="B186" s="50" t="s">
        <v>1457</v>
      </c>
      <c r="C186" s="50" t="s">
        <v>189</v>
      </c>
      <c r="D186" s="50" t="s">
        <v>95</v>
      </c>
      <c r="E186" s="51">
        <v>-8000</v>
      </c>
      <c r="F186" s="52">
        <v>-42.271999999999998</v>
      </c>
      <c r="G186" s="53">
        <v>-7.1918614607544007E-2</v>
      </c>
    </row>
    <row r="187" spans="2:7" x14ac:dyDescent="0.2">
      <c r="B187" s="50" t="s">
        <v>1458</v>
      </c>
      <c r="C187" s="50" t="s">
        <v>189</v>
      </c>
      <c r="D187" s="50" t="s">
        <v>267</v>
      </c>
      <c r="E187" s="51">
        <v>-5250</v>
      </c>
      <c r="F187" s="52">
        <v>-45.391500000000001</v>
      </c>
      <c r="G187" s="53">
        <v>-7.7225913014722106E-2</v>
      </c>
    </row>
    <row r="188" spans="2:7" x14ac:dyDescent="0.2">
      <c r="B188" s="50" t="s">
        <v>1459</v>
      </c>
      <c r="C188" s="50" t="s">
        <v>189</v>
      </c>
      <c r="D188" s="50" t="s">
        <v>861</v>
      </c>
      <c r="E188" s="51">
        <v>-2750</v>
      </c>
      <c r="F188" s="52">
        <v>-46.337499999999999</v>
      </c>
      <c r="G188" s="53">
        <v>-7.8835371034658194E-2</v>
      </c>
    </row>
    <row r="189" spans="2:7" x14ac:dyDescent="0.2">
      <c r="B189" s="50" t="s">
        <v>1460</v>
      </c>
      <c r="C189" s="50" t="s">
        <v>189</v>
      </c>
      <c r="D189" s="50" t="s">
        <v>152</v>
      </c>
      <c r="E189" s="51">
        <v>-6000</v>
      </c>
      <c r="F189" s="52">
        <v>-48.116999999999997</v>
      </c>
      <c r="G189" s="53">
        <v>-8.1862887468565307E-2</v>
      </c>
    </row>
    <row r="190" spans="2:7" x14ac:dyDescent="0.2">
      <c r="B190" s="50" t="s">
        <v>1461</v>
      </c>
      <c r="C190" s="50" t="s">
        <v>189</v>
      </c>
      <c r="D190" s="50" t="s">
        <v>71</v>
      </c>
      <c r="E190" s="51">
        <v>-40000</v>
      </c>
      <c r="F190" s="52">
        <v>-49.264000000000003</v>
      </c>
      <c r="G190" s="53">
        <v>-8.3814312784492001E-2</v>
      </c>
    </row>
    <row r="191" spans="2:7" x14ac:dyDescent="0.2">
      <c r="B191" s="50" t="s">
        <v>1462</v>
      </c>
      <c r="C191" s="50" t="s">
        <v>189</v>
      </c>
      <c r="D191" s="50" t="s">
        <v>71</v>
      </c>
      <c r="E191" s="51">
        <v>-15000</v>
      </c>
      <c r="F191" s="52">
        <v>-51.375</v>
      </c>
      <c r="G191" s="53">
        <v>-8.7405820057309097E-2</v>
      </c>
    </row>
    <row r="192" spans="2:7" x14ac:dyDescent="0.2">
      <c r="B192" s="50" t="s">
        <v>1463</v>
      </c>
      <c r="C192" s="50" t="s">
        <v>189</v>
      </c>
      <c r="D192" s="50" t="s">
        <v>115</v>
      </c>
      <c r="E192" s="51">
        <v>-5000</v>
      </c>
      <c r="F192" s="52">
        <v>-52.145000000000003</v>
      </c>
      <c r="G192" s="53">
        <v>-8.8715844027024496E-2</v>
      </c>
    </row>
    <row r="193" spans="2:7" x14ac:dyDescent="0.2">
      <c r="B193" s="50" t="s">
        <v>1464</v>
      </c>
      <c r="C193" s="50" t="s">
        <v>189</v>
      </c>
      <c r="D193" s="50" t="s">
        <v>44</v>
      </c>
      <c r="E193" s="51">
        <v>-3300</v>
      </c>
      <c r="F193" s="52">
        <v>-55.304699999999997</v>
      </c>
      <c r="G193" s="53">
        <v>-9.4091535893400802E-2</v>
      </c>
    </row>
    <row r="194" spans="2:7" x14ac:dyDescent="0.2">
      <c r="B194" s="50" t="s">
        <v>1465</v>
      </c>
      <c r="C194" s="50" t="s">
        <v>189</v>
      </c>
      <c r="D194" s="50" t="s">
        <v>71</v>
      </c>
      <c r="E194" s="51">
        <v>-30975</v>
      </c>
      <c r="F194" s="52">
        <v>-57.632084999999996</v>
      </c>
      <c r="G194" s="53">
        <v>-9.8051185421655404E-2</v>
      </c>
    </row>
    <row r="195" spans="2:7" x14ac:dyDescent="0.2">
      <c r="B195" s="50" t="s">
        <v>1466</v>
      </c>
      <c r="C195" s="50" t="s">
        <v>189</v>
      </c>
      <c r="D195" s="50" t="s">
        <v>71</v>
      </c>
      <c r="E195" s="51">
        <v>-6000</v>
      </c>
      <c r="F195" s="52">
        <v>-58.265999999999998</v>
      </c>
      <c r="G195" s="53">
        <v>-9.9129683921346495E-2</v>
      </c>
    </row>
    <row r="196" spans="2:7" x14ac:dyDescent="0.2">
      <c r="B196" s="50" t="s">
        <v>1467</v>
      </c>
      <c r="C196" s="50" t="s">
        <v>189</v>
      </c>
      <c r="D196" s="50" t="s">
        <v>44</v>
      </c>
      <c r="E196" s="51">
        <v>-4250</v>
      </c>
      <c r="F196" s="52">
        <v>-58.692500000000003</v>
      </c>
      <c r="G196" s="53">
        <v>-9.9855301094182294E-2</v>
      </c>
    </row>
    <row r="197" spans="2:7" x14ac:dyDescent="0.2">
      <c r="B197" s="50" t="s">
        <v>1468</v>
      </c>
      <c r="C197" s="50" t="s">
        <v>189</v>
      </c>
      <c r="D197" s="50" t="s">
        <v>50</v>
      </c>
      <c r="E197" s="51">
        <v>-4750</v>
      </c>
      <c r="F197" s="52">
        <v>-60.396250000000002</v>
      </c>
      <c r="G197" s="53">
        <v>-0.102753941793406</v>
      </c>
    </row>
    <row r="198" spans="2:7" x14ac:dyDescent="0.2">
      <c r="B198" s="50" t="s">
        <v>198</v>
      </c>
      <c r="C198" s="50" t="s">
        <v>189</v>
      </c>
      <c r="D198" s="50" t="s">
        <v>127</v>
      </c>
      <c r="E198" s="51">
        <v>-37600</v>
      </c>
      <c r="F198" s="52">
        <v>-61.058639999999997</v>
      </c>
      <c r="G198" s="53">
        <v>-0.10388088566003</v>
      </c>
    </row>
    <row r="199" spans="2:7" x14ac:dyDescent="0.2">
      <c r="B199" s="50" t="s">
        <v>1469</v>
      </c>
      <c r="C199" s="50" t="s">
        <v>189</v>
      </c>
      <c r="D199" s="50" t="s">
        <v>59</v>
      </c>
      <c r="E199" s="51">
        <v>-27000</v>
      </c>
      <c r="F199" s="52">
        <v>-61.300800000000002</v>
      </c>
      <c r="G199" s="53">
        <v>-0.10429287969185599</v>
      </c>
    </row>
    <row r="200" spans="2:7" x14ac:dyDescent="0.2">
      <c r="B200" s="50" t="s">
        <v>1470</v>
      </c>
      <c r="C200" s="50" t="s">
        <v>189</v>
      </c>
      <c r="D200" s="50" t="s">
        <v>291</v>
      </c>
      <c r="E200" s="51">
        <v>-15750</v>
      </c>
      <c r="F200" s="52">
        <v>-61.393500000000003</v>
      </c>
      <c r="G200" s="53">
        <v>-0.104450592967171</v>
      </c>
    </row>
    <row r="201" spans="2:7" x14ac:dyDescent="0.2">
      <c r="B201" s="50" t="s">
        <v>1471</v>
      </c>
      <c r="C201" s="50" t="s">
        <v>189</v>
      </c>
      <c r="D201" s="50" t="s">
        <v>44</v>
      </c>
      <c r="E201" s="51">
        <v>-2500</v>
      </c>
      <c r="F201" s="52">
        <v>-62.505000000000003</v>
      </c>
      <c r="G201" s="53">
        <v>-0.106341621074104</v>
      </c>
    </row>
    <row r="202" spans="2:7" x14ac:dyDescent="0.2">
      <c r="B202" s="50" t="s">
        <v>1472</v>
      </c>
      <c r="C202" s="50" t="s">
        <v>189</v>
      </c>
      <c r="D202" s="50" t="s">
        <v>41</v>
      </c>
      <c r="E202" s="51">
        <v>-4400</v>
      </c>
      <c r="F202" s="52">
        <v>-63.258800000000001</v>
      </c>
      <c r="G202" s="53">
        <v>-0.107624083500561</v>
      </c>
    </row>
    <row r="203" spans="2:7" x14ac:dyDescent="0.2">
      <c r="B203" s="50" t="s">
        <v>1473</v>
      </c>
      <c r="C203" s="50" t="s">
        <v>189</v>
      </c>
      <c r="D203" s="50" t="s">
        <v>242</v>
      </c>
      <c r="E203" s="51">
        <v>-17100</v>
      </c>
      <c r="F203" s="52">
        <v>-63.526499999999999</v>
      </c>
      <c r="G203" s="53">
        <v>-0.10807952949626599</v>
      </c>
    </row>
    <row r="204" spans="2:7" x14ac:dyDescent="0.2">
      <c r="B204" s="50" t="s">
        <v>1474</v>
      </c>
      <c r="C204" s="50" t="s">
        <v>189</v>
      </c>
      <c r="D204" s="50" t="s">
        <v>41</v>
      </c>
      <c r="E204" s="51">
        <v>-3600</v>
      </c>
      <c r="F204" s="52">
        <v>-64.922399999999996</v>
      </c>
      <c r="G204" s="53">
        <v>-0.110454415807078</v>
      </c>
    </row>
    <row r="205" spans="2:7" x14ac:dyDescent="0.2">
      <c r="B205" s="50" t="s">
        <v>1475</v>
      </c>
      <c r="C205" s="50" t="s">
        <v>189</v>
      </c>
      <c r="D205" s="50" t="s">
        <v>230</v>
      </c>
      <c r="E205" s="51">
        <v>-19400</v>
      </c>
      <c r="F205" s="52">
        <v>-66.7166</v>
      </c>
      <c r="G205" s="53">
        <v>-0.11350694178949799</v>
      </c>
    </row>
    <row r="206" spans="2:7" x14ac:dyDescent="0.2">
      <c r="B206" s="50" t="s">
        <v>1476</v>
      </c>
      <c r="C206" s="50" t="s">
        <v>189</v>
      </c>
      <c r="D206" s="50" t="s">
        <v>124</v>
      </c>
      <c r="E206" s="51">
        <v>-4225</v>
      </c>
      <c r="F206" s="52">
        <v>-66.856399999999994</v>
      </c>
      <c r="G206" s="53">
        <v>-0.113744787699844</v>
      </c>
    </row>
    <row r="207" spans="2:7" x14ac:dyDescent="0.2">
      <c r="B207" s="50" t="s">
        <v>1477</v>
      </c>
      <c r="C207" s="50" t="s">
        <v>189</v>
      </c>
      <c r="D207" s="50" t="s">
        <v>35</v>
      </c>
      <c r="E207" s="51">
        <v>-22275</v>
      </c>
      <c r="F207" s="52">
        <v>-76.191637499999999</v>
      </c>
      <c r="G207" s="53">
        <v>-0.12962710573618899</v>
      </c>
    </row>
    <row r="208" spans="2:7" x14ac:dyDescent="0.2">
      <c r="B208" s="50" t="s">
        <v>1478</v>
      </c>
      <c r="C208" s="50" t="s">
        <v>189</v>
      </c>
      <c r="D208" s="50" t="s">
        <v>296</v>
      </c>
      <c r="E208" s="51">
        <v>-3600</v>
      </c>
      <c r="F208" s="52">
        <v>-76.492800000000003</v>
      </c>
      <c r="G208" s="53">
        <v>-0.13013948248135701</v>
      </c>
    </row>
    <row r="209" spans="2:7" x14ac:dyDescent="0.2">
      <c r="B209" s="50" t="s">
        <v>1479</v>
      </c>
      <c r="C209" s="50" t="s">
        <v>189</v>
      </c>
      <c r="D209" s="50" t="s">
        <v>95</v>
      </c>
      <c r="E209" s="51">
        <v>-4800</v>
      </c>
      <c r="F209" s="52">
        <v>-80.515199999999993</v>
      </c>
      <c r="G209" s="53">
        <v>-0.13698291159276399</v>
      </c>
    </row>
    <row r="210" spans="2:7" x14ac:dyDescent="0.2">
      <c r="B210" s="50" t="s">
        <v>1480</v>
      </c>
      <c r="C210" s="50" t="s">
        <v>189</v>
      </c>
      <c r="D210" s="50" t="s">
        <v>124</v>
      </c>
      <c r="E210" s="51">
        <v>-4875</v>
      </c>
      <c r="F210" s="52">
        <v>-81.349125000000001</v>
      </c>
      <c r="G210" s="53">
        <v>-0.138401693071913</v>
      </c>
    </row>
    <row r="211" spans="2:7" x14ac:dyDescent="0.2">
      <c r="B211" s="50" t="s">
        <v>1481</v>
      </c>
      <c r="C211" s="50" t="s">
        <v>189</v>
      </c>
      <c r="D211" s="50" t="s">
        <v>95</v>
      </c>
      <c r="E211" s="51">
        <v>-9900</v>
      </c>
      <c r="F211" s="52">
        <v>-81.986850000000004</v>
      </c>
      <c r="G211" s="53">
        <v>-0.13948667363826001</v>
      </c>
    </row>
    <row r="212" spans="2:7" x14ac:dyDescent="0.2">
      <c r="B212" s="50" t="s">
        <v>1482</v>
      </c>
      <c r="C212" s="50" t="s">
        <v>189</v>
      </c>
      <c r="D212" s="50" t="s">
        <v>286</v>
      </c>
      <c r="E212" s="51">
        <v>-22950</v>
      </c>
      <c r="F212" s="52">
        <v>-89.642700000000005</v>
      </c>
      <c r="G212" s="53">
        <v>-0.15251179962338399</v>
      </c>
    </row>
    <row r="213" spans="2:7" x14ac:dyDescent="0.2">
      <c r="B213" s="50" t="s">
        <v>1483</v>
      </c>
      <c r="C213" s="50" t="s">
        <v>189</v>
      </c>
      <c r="D213" s="50" t="s">
        <v>50</v>
      </c>
      <c r="E213" s="51">
        <v>-32500</v>
      </c>
      <c r="F213" s="52">
        <v>-92.397499999999994</v>
      </c>
      <c r="G213" s="53">
        <v>-0.157198623041269</v>
      </c>
    </row>
    <row r="214" spans="2:7" x14ac:dyDescent="0.2">
      <c r="B214" s="50" t="s">
        <v>1484</v>
      </c>
      <c r="C214" s="50" t="s">
        <v>189</v>
      </c>
      <c r="D214" s="50" t="s">
        <v>92</v>
      </c>
      <c r="E214" s="51">
        <v>-65000</v>
      </c>
      <c r="F214" s="52">
        <v>-94.100499999999997</v>
      </c>
      <c r="G214" s="53">
        <v>-0.160095987743121</v>
      </c>
    </row>
    <row r="215" spans="2:7" x14ac:dyDescent="0.2">
      <c r="B215" s="50" t="s">
        <v>1485</v>
      </c>
      <c r="C215" s="50" t="s">
        <v>189</v>
      </c>
      <c r="D215" s="50" t="s">
        <v>100</v>
      </c>
      <c r="E215" s="51">
        <v>-5800</v>
      </c>
      <c r="F215" s="52">
        <v>-95.415800000000004</v>
      </c>
      <c r="G215" s="53">
        <v>-0.162333746869571</v>
      </c>
    </row>
    <row r="216" spans="2:7" x14ac:dyDescent="0.2">
      <c r="B216" s="50" t="s">
        <v>1486</v>
      </c>
      <c r="C216" s="50" t="s">
        <v>189</v>
      </c>
      <c r="D216" s="50" t="s">
        <v>291</v>
      </c>
      <c r="E216" s="51">
        <v>-350</v>
      </c>
      <c r="F216" s="52">
        <v>-95.567499999999995</v>
      </c>
      <c r="G216" s="53">
        <v>-0.16259183860490301</v>
      </c>
    </row>
    <row r="217" spans="2:7" x14ac:dyDescent="0.2">
      <c r="B217" s="50" t="s">
        <v>1487</v>
      </c>
      <c r="C217" s="50" t="s">
        <v>189</v>
      </c>
      <c r="D217" s="50" t="s">
        <v>95</v>
      </c>
      <c r="E217" s="51">
        <v>-9100</v>
      </c>
      <c r="F217" s="52">
        <v>-96.978700000000003</v>
      </c>
      <c r="G217" s="53">
        <v>-0.16499275526212701</v>
      </c>
    </row>
    <row r="218" spans="2:7" x14ac:dyDescent="0.2">
      <c r="B218" s="50" t="s">
        <v>1488</v>
      </c>
      <c r="C218" s="50" t="s">
        <v>189</v>
      </c>
      <c r="D218" s="50" t="s">
        <v>71</v>
      </c>
      <c r="E218" s="51">
        <v>-8125</v>
      </c>
      <c r="F218" s="52">
        <v>-99.612499999999997</v>
      </c>
      <c r="G218" s="53">
        <v>-0.169473717770486</v>
      </c>
    </row>
    <row r="219" spans="2:7" x14ac:dyDescent="0.2">
      <c r="B219" s="50" t="s">
        <v>193</v>
      </c>
      <c r="C219" s="50" t="s">
        <v>189</v>
      </c>
      <c r="D219" s="50" t="s">
        <v>143</v>
      </c>
      <c r="E219" s="51">
        <v>-38400</v>
      </c>
      <c r="F219" s="52">
        <v>-102.6048</v>
      </c>
      <c r="G219" s="53">
        <v>-0.17456460702318599</v>
      </c>
    </row>
    <row r="220" spans="2:7" x14ac:dyDescent="0.2">
      <c r="B220" s="50" t="s">
        <v>1489</v>
      </c>
      <c r="C220" s="50" t="s">
        <v>189</v>
      </c>
      <c r="D220" s="50" t="s">
        <v>291</v>
      </c>
      <c r="E220" s="51">
        <v>-1625</v>
      </c>
      <c r="F220" s="52">
        <v>-104.21125000000001</v>
      </c>
      <c r="G220" s="53">
        <v>-0.17729770832987399</v>
      </c>
    </row>
    <row r="221" spans="2:7" x14ac:dyDescent="0.2">
      <c r="B221" s="50" t="s">
        <v>1490</v>
      </c>
      <c r="C221" s="50" t="s">
        <v>189</v>
      </c>
      <c r="D221" s="50" t="s">
        <v>136</v>
      </c>
      <c r="E221" s="51">
        <v>-53750</v>
      </c>
      <c r="F221" s="52">
        <v>-104.361</v>
      </c>
      <c r="G221" s="53">
        <v>-0.17755248247203601</v>
      </c>
    </row>
    <row r="222" spans="2:7" x14ac:dyDescent="0.2">
      <c r="B222" s="50" t="s">
        <v>1491</v>
      </c>
      <c r="C222" s="50" t="s">
        <v>189</v>
      </c>
      <c r="D222" s="50" t="s">
        <v>286</v>
      </c>
      <c r="E222" s="51">
        <v>-26775</v>
      </c>
      <c r="F222" s="52">
        <v>-104.94461250000001</v>
      </c>
      <c r="G222" s="53">
        <v>-0.17854539982791301</v>
      </c>
    </row>
    <row r="223" spans="2:7" x14ac:dyDescent="0.2">
      <c r="B223" s="50" t="s">
        <v>1492</v>
      </c>
      <c r="C223" s="50" t="s">
        <v>189</v>
      </c>
      <c r="D223" s="50" t="s">
        <v>95</v>
      </c>
      <c r="E223" s="51">
        <v>-24000</v>
      </c>
      <c r="F223" s="52">
        <v>-119.48399999999999</v>
      </c>
      <c r="G223" s="53">
        <v>-0.20328169350321201</v>
      </c>
    </row>
    <row r="224" spans="2:7" x14ac:dyDescent="0.2">
      <c r="B224" s="50" t="s">
        <v>1493</v>
      </c>
      <c r="C224" s="50" t="s">
        <v>189</v>
      </c>
      <c r="D224" s="50" t="s">
        <v>74</v>
      </c>
      <c r="E224" s="51">
        <v>-71000</v>
      </c>
      <c r="F224" s="52">
        <v>-120.0042</v>
      </c>
      <c r="G224" s="53">
        <v>-0.20416672528119401</v>
      </c>
    </row>
    <row r="225" spans="2:7" x14ac:dyDescent="0.2">
      <c r="B225" s="50" t="s">
        <v>1494</v>
      </c>
      <c r="C225" s="50" t="s">
        <v>189</v>
      </c>
      <c r="D225" s="50" t="s">
        <v>143</v>
      </c>
      <c r="E225" s="51">
        <v>-4200</v>
      </c>
      <c r="F225" s="52">
        <v>-120.036</v>
      </c>
      <c r="G225" s="53">
        <v>-0.204220827569813</v>
      </c>
    </row>
    <row r="226" spans="2:7" x14ac:dyDescent="0.2">
      <c r="B226" s="50" t="s">
        <v>1495</v>
      </c>
      <c r="C226" s="50" t="s">
        <v>189</v>
      </c>
      <c r="D226" s="50" t="s">
        <v>286</v>
      </c>
      <c r="E226" s="51">
        <v>-3150</v>
      </c>
      <c r="F226" s="52">
        <v>-129.7422</v>
      </c>
      <c r="G226" s="53">
        <v>-0.22073427517351701</v>
      </c>
    </row>
    <row r="227" spans="2:7" x14ac:dyDescent="0.2">
      <c r="B227" s="50" t="s">
        <v>1496</v>
      </c>
      <c r="C227" s="50" t="s">
        <v>189</v>
      </c>
      <c r="D227" s="50" t="s">
        <v>41</v>
      </c>
      <c r="E227" s="51">
        <v>-66000</v>
      </c>
      <c r="F227" s="52">
        <v>-130.911</v>
      </c>
      <c r="G227" s="53">
        <v>-0.22272278947975499</v>
      </c>
    </row>
    <row r="228" spans="2:7" x14ac:dyDescent="0.2">
      <c r="B228" s="50" t="s">
        <v>1497</v>
      </c>
      <c r="C228" s="50" t="s">
        <v>189</v>
      </c>
      <c r="D228" s="50" t="s">
        <v>351</v>
      </c>
      <c r="E228" s="51">
        <v>-5600</v>
      </c>
      <c r="F228" s="52">
        <v>-131.768</v>
      </c>
      <c r="G228" s="53">
        <v>-0.22418082914474999</v>
      </c>
    </row>
    <row r="229" spans="2:7" x14ac:dyDescent="0.2">
      <c r="B229" s="50" t="s">
        <v>1498</v>
      </c>
      <c r="C229" s="50" t="s">
        <v>189</v>
      </c>
      <c r="D229" s="50" t="s">
        <v>143</v>
      </c>
      <c r="E229" s="51">
        <v>-4600</v>
      </c>
      <c r="F229" s="52">
        <v>-132.40639999999999</v>
      </c>
      <c r="G229" s="53">
        <v>-0.22526695810873201</v>
      </c>
    </row>
    <row r="230" spans="2:7" x14ac:dyDescent="0.2">
      <c r="B230" s="50" t="s">
        <v>195</v>
      </c>
      <c r="C230" s="50" t="s">
        <v>189</v>
      </c>
      <c r="D230" s="50" t="s">
        <v>124</v>
      </c>
      <c r="E230" s="51">
        <v>-11200</v>
      </c>
      <c r="F230" s="52">
        <v>-134.82560000000001</v>
      </c>
      <c r="G230" s="53">
        <v>-0.22938281523540099</v>
      </c>
    </row>
    <row r="231" spans="2:7" x14ac:dyDescent="0.2">
      <c r="B231" s="50" t="s">
        <v>1499</v>
      </c>
      <c r="C231" s="50" t="s">
        <v>189</v>
      </c>
      <c r="D231" s="50" t="s">
        <v>367</v>
      </c>
      <c r="E231" s="51">
        <v>-57500</v>
      </c>
      <c r="F231" s="52">
        <v>-137.19499999999999</v>
      </c>
      <c r="G231" s="53">
        <v>-0.23341394613649699</v>
      </c>
    </row>
    <row r="232" spans="2:7" x14ac:dyDescent="0.2">
      <c r="B232" s="50" t="s">
        <v>1500</v>
      </c>
      <c r="C232" s="50" t="s">
        <v>189</v>
      </c>
      <c r="D232" s="50" t="s">
        <v>41</v>
      </c>
      <c r="E232" s="51">
        <v>-6075</v>
      </c>
      <c r="F232" s="52">
        <v>-152.7741</v>
      </c>
      <c r="G232" s="53">
        <v>-0.259919133703501</v>
      </c>
    </row>
    <row r="233" spans="2:7" x14ac:dyDescent="0.2">
      <c r="B233" s="50" t="s">
        <v>1501</v>
      </c>
      <c r="C233" s="50" t="s">
        <v>189</v>
      </c>
      <c r="D233" s="50" t="s">
        <v>127</v>
      </c>
      <c r="E233" s="51">
        <v>-90750</v>
      </c>
      <c r="F233" s="52">
        <v>-154.01182499999999</v>
      </c>
      <c r="G233" s="53">
        <v>-0.26202491216832702</v>
      </c>
    </row>
    <row r="234" spans="2:7" x14ac:dyDescent="0.2">
      <c r="B234" s="50" t="s">
        <v>1502</v>
      </c>
      <c r="C234" s="50" t="s">
        <v>189</v>
      </c>
      <c r="D234" s="50" t="s">
        <v>709</v>
      </c>
      <c r="E234" s="51">
        <v>-229500</v>
      </c>
      <c r="F234" s="52">
        <v>-154.68299999999999</v>
      </c>
      <c r="G234" s="53">
        <v>-0.26316680221751299</v>
      </c>
    </row>
    <row r="235" spans="2:7" x14ac:dyDescent="0.2">
      <c r="B235" s="50" t="s">
        <v>1503</v>
      </c>
      <c r="C235" s="50" t="s">
        <v>189</v>
      </c>
      <c r="D235" s="50" t="s">
        <v>296</v>
      </c>
      <c r="E235" s="51">
        <v>-98400</v>
      </c>
      <c r="F235" s="52">
        <v>-154.79303999999999</v>
      </c>
      <c r="G235" s="53">
        <v>-0.263354016552095</v>
      </c>
    </row>
    <row r="236" spans="2:7" x14ac:dyDescent="0.2">
      <c r="B236" s="50" t="s">
        <v>1504</v>
      </c>
      <c r="C236" s="50" t="s">
        <v>189</v>
      </c>
      <c r="D236" s="50" t="s">
        <v>95</v>
      </c>
      <c r="E236" s="51">
        <v>-17250</v>
      </c>
      <c r="F236" s="52">
        <v>-162.702</v>
      </c>
      <c r="G236" s="53">
        <v>-0.27680976613069203</v>
      </c>
    </row>
    <row r="237" spans="2:7" x14ac:dyDescent="0.2">
      <c r="B237" s="50" t="s">
        <v>1505</v>
      </c>
      <c r="C237" s="50" t="s">
        <v>189</v>
      </c>
      <c r="D237" s="50" t="s">
        <v>214</v>
      </c>
      <c r="E237" s="51">
        <v>-4375</v>
      </c>
      <c r="F237" s="52">
        <v>-168.84437500000001</v>
      </c>
      <c r="G237" s="53">
        <v>-0.28725997195014702</v>
      </c>
    </row>
    <row r="238" spans="2:7" x14ac:dyDescent="0.2">
      <c r="B238" s="50" t="s">
        <v>1506</v>
      </c>
      <c r="C238" s="50" t="s">
        <v>189</v>
      </c>
      <c r="D238" s="50" t="s">
        <v>71</v>
      </c>
      <c r="E238" s="51">
        <v>-344000</v>
      </c>
      <c r="F238" s="52">
        <v>-183.59280000000001</v>
      </c>
      <c r="G238" s="53">
        <v>-0.312351907359952</v>
      </c>
    </row>
    <row r="239" spans="2:7" x14ac:dyDescent="0.2">
      <c r="B239" s="50" t="s">
        <v>1507</v>
      </c>
      <c r="C239" s="50" t="s">
        <v>189</v>
      </c>
      <c r="D239" s="50" t="s">
        <v>136</v>
      </c>
      <c r="E239" s="51">
        <v>-35150</v>
      </c>
      <c r="F239" s="52">
        <v>-188.12280000000001</v>
      </c>
      <c r="G239" s="53">
        <v>-0.32005893149347298</v>
      </c>
    </row>
    <row r="240" spans="2:7" x14ac:dyDescent="0.2">
      <c r="B240" s="50" t="s">
        <v>1508</v>
      </c>
      <c r="C240" s="50" t="s">
        <v>189</v>
      </c>
      <c r="D240" s="50" t="s">
        <v>95</v>
      </c>
      <c r="E240" s="51">
        <v>-69000</v>
      </c>
      <c r="F240" s="52">
        <v>-201.273</v>
      </c>
      <c r="G240" s="53">
        <v>-0.342431759034448</v>
      </c>
    </row>
    <row r="241" spans="2:7" x14ac:dyDescent="0.2">
      <c r="B241" s="50" t="s">
        <v>1509</v>
      </c>
      <c r="C241" s="50" t="s">
        <v>189</v>
      </c>
      <c r="D241" s="50" t="s">
        <v>71</v>
      </c>
      <c r="E241" s="51">
        <v>-24000</v>
      </c>
      <c r="F241" s="52">
        <v>-208.8</v>
      </c>
      <c r="G241" s="53">
        <v>-0.35523766867087397</v>
      </c>
    </row>
    <row r="242" spans="2:7" x14ac:dyDescent="0.2">
      <c r="B242" s="50" t="s">
        <v>1510</v>
      </c>
      <c r="C242" s="50" t="s">
        <v>189</v>
      </c>
      <c r="D242" s="50" t="s">
        <v>71</v>
      </c>
      <c r="E242" s="51">
        <v>-1399500</v>
      </c>
      <c r="F242" s="52">
        <v>-213.00389999999999</v>
      </c>
      <c r="G242" s="53">
        <v>-0.362389889146571</v>
      </c>
    </row>
    <row r="243" spans="2:7" x14ac:dyDescent="0.2">
      <c r="B243" s="50" t="s">
        <v>1511</v>
      </c>
      <c r="C243" s="50" t="s">
        <v>189</v>
      </c>
      <c r="D243" s="50" t="s">
        <v>95</v>
      </c>
      <c r="E243" s="51">
        <v>-68900</v>
      </c>
      <c r="F243" s="52">
        <v>-216.93164999999999</v>
      </c>
      <c r="G243" s="53">
        <v>-0.36907228738949199</v>
      </c>
    </row>
    <row r="244" spans="2:7" x14ac:dyDescent="0.2">
      <c r="B244" s="50" t="s">
        <v>191</v>
      </c>
      <c r="C244" s="50" t="s">
        <v>189</v>
      </c>
      <c r="D244" s="50" t="s">
        <v>136</v>
      </c>
      <c r="E244" s="51">
        <v>-120400</v>
      </c>
      <c r="F244" s="52">
        <v>-232.34791999999999</v>
      </c>
      <c r="G244" s="53">
        <v>-0.39530044742014703</v>
      </c>
    </row>
    <row r="245" spans="2:7" x14ac:dyDescent="0.2">
      <c r="B245" s="50" t="s">
        <v>1512</v>
      </c>
      <c r="C245" s="50" t="s">
        <v>189</v>
      </c>
      <c r="D245" s="50" t="s">
        <v>53</v>
      </c>
      <c r="E245" s="51">
        <v>-17425</v>
      </c>
      <c r="F245" s="52">
        <v>-233.616975</v>
      </c>
      <c r="G245" s="53">
        <v>-0.39745952854857203</v>
      </c>
    </row>
    <row r="246" spans="2:7" x14ac:dyDescent="0.2">
      <c r="B246" s="50" t="s">
        <v>199</v>
      </c>
      <c r="C246" s="50" t="s">
        <v>189</v>
      </c>
      <c r="D246" s="50" t="s">
        <v>64</v>
      </c>
      <c r="E246" s="51">
        <v>-26600</v>
      </c>
      <c r="F246" s="52">
        <v>-236.71340000000001</v>
      </c>
      <c r="G246" s="53">
        <v>-0.40272756876990401</v>
      </c>
    </row>
    <row r="247" spans="2:7" x14ac:dyDescent="0.2">
      <c r="B247" s="50" t="s">
        <v>1513</v>
      </c>
      <c r="C247" s="50" t="s">
        <v>189</v>
      </c>
      <c r="D247" s="50" t="s">
        <v>50</v>
      </c>
      <c r="E247" s="51">
        <v>-7000</v>
      </c>
      <c r="F247" s="52">
        <v>-245.7</v>
      </c>
      <c r="G247" s="53">
        <v>-0.418016739427365</v>
      </c>
    </row>
    <row r="248" spans="2:7" x14ac:dyDescent="0.2">
      <c r="B248" s="50" t="s">
        <v>1514</v>
      </c>
      <c r="C248" s="50" t="s">
        <v>189</v>
      </c>
      <c r="D248" s="50" t="s">
        <v>71</v>
      </c>
      <c r="E248" s="51">
        <v>-105300</v>
      </c>
      <c r="F248" s="52">
        <v>-252.65682000000001</v>
      </c>
      <c r="G248" s="53">
        <v>-0.42985258482086502</v>
      </c>
    </row>
    <row r="249" spans="2:7" x14ac:dyDescent="0.2">
      <c r="B249" s="50" t="s">
        <v>1515</v>
      </c>
      <c r="C249" s="50" t="s">
        <v>189</v>
      </c>
      <c r="D249" s="50" t="s">
        <v>71</v>
      </c>
      <c r="E249" s="51">
        <v>-352450</v>
      </c>
      <c r="F249" s="52">
        <v>-253.97547</v>
      </c>
      <c r="G249" s="53">
        <v>-0.432096043402249</v>
      </c>
    </row>
    <row r="250" spans="2:7" x14ac:dyDescent="0.2">
      <c r="B250" s="50" t="s">
        <v>1516</v>
      </c>
      <c r="C250" s="50" t="s">
        <v>189</v>
      </c>
      <c r="D250" s="50" t="s">
        <v>235</v>
      </c>
      <c r="E250" s="51">
        <v>-53750</v>
      </c>
      <c r="F250" s="52">
        <v>-269.23374999999999</v>
      </c>
      <c r="G250" s="53">
        <v>-0.45805541033293501</v>
      </c>
    </row>
    <row r="251" spans="2:7" x14ac:dyDescent="0.2">
      <c r="B251" s="50" t="s">
        <v>1517</v>
      </c>
      <c r="C251" s="50" t="s">
        <v>189</v>
      </c>
      <c r="D251" s="50" t="s">
        <v>44</v>
      </c>
      <c r="E251" s="51">
        <v>-3000</v>
      </c>
      <c r="F251" s="52">
        <v>-295.30500000000001</v>
      </c>
      <c r="G251" s="53">
        <v>-0.50241120568415898</v>
      </c>
    </row>
    <row r="252" spans="2:7" x14ac:dyDescent="0.2">
      <c r="B252" s="50" t="s">
        <v>1518</v>
      </c>
      <c r="C252" s="50" t="s">
        <v>189</v>
      </c>
      <c r="D252" s="50" t="s">
        <v>71</v>
      </c>
      <c r="E252" s="51">
        <v>-23100</v>
      </c>
      <c r="F252" s="52">
        <v>-325.29419999999999</v>
      </c>
      <c r="G252" s="53">
        <v>-0.55343272624596296</v>
      </c>
    </row>
    <row r="253" spans="2:7" x14ac:dyDescent="0.2">
      <c r="B253" s="50" t="s">
        <v>200</v>
      </c>
      <c r="C253" s="50" t="s">
        <v>189</v>
      </c>
      <c r="D253" s="50" t="s">
        <v>115</v>
      </c>
      <c r="E253" s="51">
        <v>-21450</v>
      </c>
      <c r="F253" s="52">
        <v>-340.81905</v>
      </c>
      <c r="G253" s="53">
        <v>-0.57984561666964596</v>
      </c>
    </row>
    <row r="254" spans="2:7" x14ac:dyDescent="0.2">
      <c r="B254" s="50" t="s">
        <v>1519</v>
      </c>
      <c r="C254" s="50" t="s">
        <v>189</v>
      </c>
      <c r="D254" s="50" t="s">
        <v>95</v>
      </c>
      <c r="E254" s="51">
        <v>-21900</v>
      </c>
      <c r="F254" s="52">
        <v>-370.41660000000002</v>
      </c>
      <c r="G254" s="53">
        <v>-0.63020081140321704</v>
      </c>
    </row>
    <row r="255" spans="2:7" x14ac:dyDescent="0.2">
      <c r="B255" s="50" t="s">
        <v>188</v>
      </c>
      <c r="C255" s="50" t="s">
        <v>189</v>
      </c>
      <c r="D255" s="50" t="s">
        <v>155</v>
      </c>
      <c r="E255" s="51">
        <v>-101250</v>
      </c>
      <c r="F255" s="52">
        <v>-371.79</v>
      </c>
      <c r="G255" s="53">
        <v>-0.63253741779283601</v>
      </c>
    </row>
    <row r="256" spans="2:7" x14ac:dyDescent="0.2">
      <c r="B256" s="50" t="s">
        <v>1520</v>
      </c>
      <c r="C256" s="50" t="s">
        <v>189</v>
      </c>
      <c r="D256" s="50" t="s">
        <v>230</v>
      </c>
      <c r="E256" s="51">
        <v>-235425</v>
      </c>
      <c r="F256" s="52">
        <v>-416.23140000000001</v>
      </c>
      <c r="G256" s="53">
        <v>-0.70814689733531599</v>
      </c>
    </row>
    <row r="257" spans="2:7" x14ac:dyDescent="0.2">
      <c r="B257" s="50" t="s">
        <v>1521</v>
      </c>
      <c r="C257" s="50" t="s">
        <v>189</v>
      </c>
      <c r="D257" s="50" t="s">
        <v>291</v>
      </c>
      <c r="E257" s="51">
        <v>-51850</v>
      </c>
      <c r="F257" s="52">
        <v>-418.35172499999999</v>
      </c>
      <c r="G257" s="53">
        <v>-0.71175426950880505</v>
      </c>
    </row>
    <row r="258" spans="2:7" x14ac:dyDescent="0.2">
      <c r="B258" s="50" t="s">
        <v>1522</v>
      </c>
      <c r="C258" s="50" t="s">
        <v>189</v>
      </c>
      <c r="D258" s="50" t="s">
        <v>44</v>
      </c>
      <c r="E258" s="51">
        <v>-9875</v>
      </c>
      <c r="F258" s="52">
        <v>-459.22699999999998</v>
      </c>
      <c r="G258" s="53">
        <v>-0.78129659420842601</v>
      </c>
    </row>
    <row r="259" spans="2:7" x14ac:dyDescent="0.2">
      <c r="B259" s="50" t="s">
        <v>1523</v>
      </c>
      <c r="C259" s="50" t="s">
        <v>189</v>
      </c>
      <c r="D259" s="50" t="s">
        <v>64</v>
      </c>
      <c r="E259" s="51">
        <v>-163125</v>
      </c>
      <c r="F259" s="52">
        <v>-511.8046875</v>
      </c>
      <c r="G259" s="53">
        <v>-0.87074858238661501</v>
      </c>
    </row>
    <row r="260" spans="2:7" x14ac:dyDescent="0.2">
      <c r="B260" s="50" t="s">
        <v>197</v>
      </c>
      <c r="C260" s="50" t="s">
        <v>189</v>
      </c>
      <c r="D260" s="50" t="s">
        <v>127</v>
      </c>
      <c r="E260" s="51">
        <v>-313500</v>
      </c>
      <c r="F260" s="52">
        <v>-528.49829999999997</v>
      </c>
      <c r="G260" s="53">
        <v>-0.89914992331666699</v>
      </c>
    </row>
    <row r="261" spans="2:7" x14ac:dyDescent="0.2">
      <c r="B261" s="50" t="s">
        <v>1524</v>
      </c>
      <c r="C261" s="50" t="s">
        <v>189</v>
      </c>
      <c r="D261" s="50" t="s">
        <v>71</v>
      </c>
      <c r="E261" s="51">
        <v>-465750</v>
      </c>
      <c r="F261" s="52">
        <v>-554.80139999999994</v>
      </c>
      <c r="G261" s="53">
        <v>-0.94390017198916198</v>
      </c>
    </row>
    <row r="262" spans="2:7" x14ac:dyDescent="0.2">
      <c r="B262" s="50" t="s">
        <v>1525</v>
      </c>
      <c r="C262" s="50" t="s">
        <v>189</v>
      </c>
      <c r="D262" s="50" t="s">
        <v>71</v>
      </c>
      <c r="E262" s="51">
        <v>-165000</v>
      </c>
      <c r="F262" s="52">
        <v>-561.66</v>
      </c>
      <c r="G262" s="53">
        <v>-0.95556891276668099</v>
      </c>
    </row>
    <row r="263" spans="2:7" x14ac:dyDescent="0.2">
      <c r="B263" s="50" t="s">
        <v>1526</v>
      </c>
      <c r="C263" s="50" t="s">
        <v>189</v>
      </c>
      <c r="D263" s="50" t="s">
        <v>38</v>
      </c>
      <c r="E263" s="51">
        <v>-4788825</v>
      </c>
      <c r="F263" s="52">
        <v>-571.30682249999995</v>
      </c>
      <c r="G263" s="53">
        <v>-0.97198133965835598</v>
      </c>
    </row>
    <row r="264" spans="2:7" x14ac:dyDescent="0.2">
      <c r="B264" s="50" t="s">
        <v>1527</v>
      </c>
      <c r="C264" s="50" t="s">
        <v>189</v>
      </c>
      <c r="D264" s="50" t="s">
        <v>71</v>
      </c>
      <c r="E264" s="51">
        <v>-3980800</v>
      </c>
      <c r="F264" s="52">
        <v>-609.85856000000001</v>
      </c>
      <c r="G264" s="53">
        <v>-1.03757056069625</v>
      </c>
    </row>
    <row r="265" spans="2:7" x14ac:dyDescent="0.2">
      <c r="B265" s="50" t="s">
        <v>1528</v>
      </c>
      <c r="C265" s="50" t="s">
        <v>189</v>
      </c>
      <c r="D265" s="50" t="s">
        <v>235</v>
      </c>
      <c r="E265" s="51">
        <v>-323050</v>
      </c>
      <c r="F265" s="52">
        <v>-612.47049500000003</v>
      </c>
      <c r="G265" s="53">
        <v>-1.0420143236278601</v>
      </c>
    </row>
    <row r="266" spans="2:7" x14ac:dyDescent="0.2">
      <c r="B266" s="50" t="s">
        <v>1529</v>
      </c>
      <c r="C266" s="50" t="s">
        <v>189</v>
      </c>
      <c r="D266" s="50" t="s">
        <v>225</v>
      </c>
      <c r="E266" s="51">
        <v>-34200</v>
      </c>
      <c r="F266" s="52">
        <v>-631.53719999999998</v>
      </c>
      <c r="G266" s="53">
        <v>-1.0744530776193999</v>
      </c>
    </row>
    <row r="267" spans="2:7" x14ac:dyDescent="0.2">
      <c r="B267" s="50" t="s">
        <v>1530</v>
      </c>
      <c r="C267" s="50" t="s">
        <v>189</v>
      </c>
      <c r="D267" s="50" t="s">
        <v>253</v>
      </c>
      <c r="E267" s="51">
        <v>-163925</v>
      </c>
      <c r="F267" s="52">
        <v>-642.42207499999995</v>
      </c>
      <c r="G267" s="53">
        <v>-1.0929718401614199</v>
      </c>
    </row>
    <row r="268" spans="2:7" x14ac:dyDescent="0.2">
      <c r="B268" s="50" t="s">
        <v>1531</v>
      </c>
      <c r="C268" s="50" t="s">
        <v>189</v>
      </c>
      <c r="D268" s="50" t="s">
        <v>692</v>
      </c>
      <c r="E268" s="51">
        <v>-131435</v>
      </c>
      <c r="F268" s="52">
        <v>-679.25608</v>
      </c>
      <c r="G268" s="53">
        <v>-1.1556386316557301</v>
      </c>
    </row>
    <row r="269" spans="2:7" x14ac:dyDescent="0.2">
      <c r="B269" s="50" t="s">
        <v>1532</v>
      </c>
      <c r="C269" s="50" t="s">
        <v>189</v>
      </c>
      <c r="D269" s="50" t="s">
        <v>264</v>
      </c>
      <c r="E269" s="51">
        <v>-26574</v>
      </c>
      <c r="F269" s="52">
        <v>-685.582626</v>
      </c>
      <c r="G269" s="53">
        <v>-1.16640217309145</v>
      </c>
    </row>
    <row r="270" spans="2:7" x14ac:dyDescent="0.2">
      <c r="B270" s="50" t="s">
        <v>1533</v>
      </c>
      <c r="C270" s="50" t="s">
        <v>189</v>
      </c>
      <c r="D270" s="50" t="s">
        <v>225</v>
      </c>
      <c r="E270" s="51">
        <v>-307050</v>
      </c>
      <c r="F270" s="52">
        <v>-823.20105000000001</v>
      </c>
      <c r="G270" s="53">
        <v>-1.4005365031102299</v>
      </c>
    </row>
    <row r="271" spans="2:7" x14ac:dyDescent="0.2">
      <c r="B271" s="50" t="s">
        <v>1534</v>
      </c>
      <c r="C271" s="50" t="s">
        <v>189</v>
      </c>
      <c r="D271" s="50" t="s">
        <v>35</v>
      </c>
      <c r="E271" s="51">
        <v>-79000</v>
      </c>
      <c r="F271" s="52">
        <v>-930.93600000000004</v>
      </c>
      <c r="G271" s="53">
        <v>-1.58382918736489</v>
      </c>
    </row>
    <row r="272" spans="2:7" x14ac:dyDescent="0.2">
      <c r="B272" s="50" t="s">
        <v>1535</v>
      </c>
      <c r="C272" s="50" t="s">
        <v>189</v>
      </c>
      <c r="D272" s="50" t="s">
        <v>71</v>
      </c>
      <c r="E272" s="51">
        <v>-105000</v>
      </c>
      <c r="F272" s="52">
        <v>-1012.9349999999999</v>
      </c>
      <c r="G272" s="53">
        <v>-1.72333653216059</v>
      </c>
    </row>
    <row r="273" spans="2:7" x14ac:dyDescent="0.2">
      <c r="B273" s="50" t="s">
        <v>1536</v>
      </c>
      <c r="C273" s="50" t="s">
        <v>189</v>
      </c>
      <c r="D273" s="50" t="s">
        <v>53</v>
      </c>
      <c r="E273" s="51">
        <v>-47600</v>
      </c>
      <c r="F273" s="52">
        <v>-1037.204</v>
      </c>
      <c r="G273" s="53">
        <v>-1.76462610582426</v>
      </c>
    </row>
    <row r="274" spans="2:7" x14ac:dyDescent="0.2">
      <c r="B274" s="50" t="s">
        <v>1537</v>
      </c>
      <c r="C274" s="50" t="s">
        <v>189</v>
      </c>
      <c r="D274" s="50" t="s">
        <v>71</v>
      </c>
      <c r="E274" s="51">
        <v>-88900</v>
      </c>
      <c r="F274" s="52">
        <v>-1243.711</v>
      </c>
      <c r="G274" s="53">
        <v>-2.1159626251931098</v>
      </c>
    </row>
    <row r="275" spans="2:7" x14ac:dyDescent="0.2">
      <c r="B275" s="50" t="s">
        <v>1538</v>
      </c>
      <c r="C275" s="50" t="s">
        <v>189</v>
      </c>
      <c r="D275" s="50" t="s">
        <v>124</v>
      </c>
      <c r="E275" s="51">
        <v>-347200</v>
      </c>
      <c r="F275" s="52">
        <v>-1335.8520000000001</v>
      </c>
      <c r="G275" s="53">
        <v>-2.2727248571327801</v>
      </c>
    </row>
    <row r="276" spans="2:7" x14ac:dyDescent="0.2">
      <c r="B276" s="50" t="s">
        <v>1539</v>
      </c>
      <c r="C276" s="50" t="s">
        <v>189</v>
      </c>
      <c r="D276" s="50" t="s">
        <v>71</v>
      </c>
      <c r="E276" s="51">
        <v>-1289250</v>
      </c>
      <c r="F276" s="52">
        <v>-1525.053825</v>
      </c>
      <c r="G276" s="53">
        <v>-2.59461956604693</v>
      </c>
    </row>
    <row r="277" spans="2:7" x14ac:dyDescent="0.2">
      <c r="B277" s="50" t="s">
        <v>1540</v>
      </c>
      <c r="C277" s="50" t="s">
        <v>189</v>
      </c>
      <c r="D277" s="50" t="s">
        <v>71</v>
      </c>
      <c r="E277" s="51">
        <v>-130625</v>
      </c>
      <c r="F277" s="52">
        <v>-1590.881875</v>
      </c>
      <c r="G277" s="53">
        <v>-2.7066147912152698</v>
      </c>
    </row>
    <row r="278" spans="2:7" x14ac:dyDescent="0.2">
      <c r="B278" s="50" t="s">
        <v>372</v>
      </c>
      <c r="C278" s="50" t="s">
        <v>189</v>
      </c>
      <c r="D278" s="50" t="s">
        <v>71</v>
      </c>
      <c r="E278" s="51">
        <v>-248950</v>
      </c>
      <c r="F278" s="52">
        <v>-1724.352175</v>
      </c>
      <c r="G278" s="53">
        <v>-2.9336917941309899</v>
      </c>
    </row>
    <row r="279" spans="2:7" x14ac:dyDescent="0.2">
      <c r="B279" s="50" t="s">
        <v>203</v>
      </c>
      <c r="C279" s="50" t="s">
        <v>189</v>
      </c>
      <c r="D279" s="50" t="s">
        <v>41</v>
      </c>
      <c r="E279" s="51">
        <v>-192000</v>
      </c>
      <c r="F279" s="52">
        <v>-2271.1680000000001</v>
      </c>
      <c r="G279" s="53">
        <v>-3.86400586915657</v>
      </c>
    </row>
    <row r="280" spans="2:7" x14ac:dyDescent="0.2">
      <c r="B280" s="50" t="s">
        <v>1541</v>
      </c>
      <c r="C280" s="50" t="s">
        <v>189</v>
      </c>
      <c r="D280" s="50" t="s">
        <v>71</v>
      </c>
      <c r="E280" s="51">
        <v>-352300</v>
      </c>
      <c r="F280" s="52">
        <v>-2455.3548500000002</v>
      </c>
      <c r="G280" s="53">
        <v>-4.1773684515025096</v>
      </c>
    </row>
    <row r="281" spans="2:7" x14ac:dyDescent="0.2">
      <c r="B281" s="50" t="s">
        <v>204</v>
      </c>
      <c r="C281" s="50" t="s">
        <v>189</v>
      </c>
      <c r="D281" s="50" t="s">
        <v>35</v>
      </c>
      <c r="E281" s="51">
        <v>-211000</v>
      </c>
      <c r="F281" s="52">
        <v>-2470.1770000000001</v>
      </c>
      <c r="G281" s="53">
        <v>-4.2025858174540902</v>
      </c>
    </row>
    <row r="282" spans="2:7" x14ac:dyDescent="0.2">
      <c r="B282" s="50" t="s">
        <v>1542</v>
      </c>
      <c r="C282" s="50" t="s">
        <v>189</v>
      </c>
      <c r="D282" s="50" t="s">
        <v>38</v>
      </c>
      <c r="E282" s="51">
        <v>-24730350</v>
      </c>
      <c r="F282" s="52">
        <v>-2930.5464750000001</v>
      </c>
      <c r="G282" s="53">
        <v>-4.9858261384609603</v>
      </c>
    </row>
    <row r="283" spans="2:7" x14ac:dyDescent="0.2">
      <c r="B283" s="50" t="s">
        <v>1543</v>
      </c>
      <c r="C283" s="50" t="s">
        <v>189</v>
      </c>
      <c r="D283" s="50" t="s">
        <v>71</v>
      </c>
      <c r="E283" s="51">
        <v>-368200</v>
      </c>
      <c r="F283" s="52">
        <v>-3107.2397999999998</v>
      </c>
      <c r="G283" s="53">
        <v>-5.2864397631865501</v>
      </c>
    </row>
    <row r="284" spans="2:7" x14ac:dyDescent="0.2">
      <c r="B284" s="47"/>
      <c r="C284" s="47"/>
      <c r="D284" s="47"/>
      <c r="E284" s="47"/>
      <c r="F284" s="48">
        <f>SUM(F144:F283)</f>
        <v>-42524.265938500015</v>
      </c>
      <c r="G284" s="49">
        <f>SUM(G144:G283)</f>
        <v>-72.347802174008592</v>
      </c>
    </row>
    <row r="286" spans="2:7" x14ac:dyDescent="0.2">
      <c r="B286" s="14" t="s">
        <v>206</v>
      </c>
    </row>
    <row r="287" spans="2:7" x14ac:dyDescent="0.2">
      <c r="B287" s="14"/>
    </row>
    <row r="288" spans="2:7" x14ac:dyDescent="0.2">
      <c r="B288" s="14" t="s">
        <v>1687</v>
      </c>
    </row>
    <row r="289" spans="2:6" x14ac:dyDescent="0.2">
      <c r="B289" s="14"/>
    </row>
    <row r="290" spans="2:6" x14ac:dyDescent="0.2">
      <c r="B290" s="14" t="s">
        <v>207</v>
      </c>
    </row>
    <row r="291" spans="2:6" x14ac:dyDescent="0.2">
      <c r="B291" s="14"/>
    </row>
    <row r="292" spans="2:6" x14ac:dyDescent="0.2">
      <c r="B292" s="68" t="s">
        <v>1578</v>
      </c>
    </row>
    <row r="293" spans="2:6" x14ac:dyDescent="0.2">
      <c r="B293" s="68" t="s">
        <v>1604</v>
      </c>
    </row>
    <row r="294" spans="2:6" x14ac:dyDescent="0.2">
      <c r="B294" s="68" t="s">
        <v>1605</v>
      </c>
    </row>
    <row r="295" spans="2:6" x14ac:dyDescent="0.2">
      <c r="B295" s="61"/>
    </row>
    <row r="296" spans="2:6" x14ac:dyDescent="0.2">
      <c r="B296" s="120" t="s">
        <v>1580</v>
      </c>
      <c r="C296" s="106" t="s">
        <v>1587</v>
      </c>
      <c r="D296" s="106" t="s">
        <v>1597</v>
      </c>
    </row>
    <row r="297" spans="2:6" x14ac:dyDescent="0.2">
      <c r="B297" s="121" t="s">
        <v>1581</v>
      </c>
      <c r="C297" s="72">
        <v>10.5388</v>
      </c>
      <c r="D297" s="72">
        <v>10.609500000000001</v>
      </c>
    </row>
    <row r="298" spans="2:6" x14ac:dyDescent="0.2">
      <c r="B298" s="121" t="s">
        <v>1582</v>
      </c>
      <c r="C298" s="152">
        <v>10.042</v>
      </c>
      <c r="D298" s="72">
        <v>10.103300000000001</v>
      </c>
    </row>
    <row r="299" spans="2:6" x14ac:dyDescent="0.2">
      <c r="B299" s="61"/>
    </row>
    <row r="300" spans="2:6" x14ac:dyDescent="0.2">
      <c r="B300" s="68" t="s">
        <v>1645</v>
      </c>
    </row>
    <row r="301" spans="2:6" x14ac:dyDescent="0.2">
      <c r="B301" s="68"/>
    </row>
    <row r="302" spans="2:6" x14ac:dyDescent="0.2">
      <c r="B302" s="78" t="s">
        <v>1635</v>
      </c>
    </row>
    <row r="303" spans="2:6" x14ac:dyDescent="0.2">
      <c r="B303" s="79"/>
    </row>
    <row r="304" spans="2:6" x14ac:dyDescent="0.2">
      <c r="B304" s="84" t="s">
        <v>1648</v>
      </c>
      <c r="C304" s="83"/>
      <c r="D304" s="83"/>
      <c r="E304" s="83"/>
      <c r="F304" s="83"/>
    </row>
    <row r="305" spans="2:6" x14ac:dyDescent="0.2">
      <c r="B305" s="84"/>
      <c r="C305" s="83"/>
      <c r="D305" s="83"/>
      <c r="E305" s="83"/>
      <c r="F305" s="83"/>
    </row>
    <row r="306" spans="2:6" ht="20.399999999999999" x14ac:dyDescent="0.2">
      <c r="B306" s="143" t="s">
        <v>1611</v>
      </c>
      <c r="C306" s="143" t="s">
        <v>1612</v>
      </c>
      <c r="D306" s="143" t="s">
        <v>1675</v>
      </c>
      <c r="E306" s="143" t="s">
        <v>1676</v>
      </c>
      <c r="F306" s="116" t="s">
        <v>1677</v>
      </c>
    </row>
    <row r="307" spans="2:6" ht="12" x14ac:dyDescent="0.25">
      <c r="B307" s="145" t="s">
        <v>1438</v>
      </c>
      <c r="C307" s="145" t="s">
        <v>189</v>
      </c>
      <c r="D307" s="145">
        <v>1239.5999999999999</v>
      </c>
      <c r="E307" s="145">
        <v>1248.0999999999999</v>
      </c>
      <c r="F307" s="146">
        <v>2.9809872499999996</v>
      </c>
    </row>
    <row r="308" spans="2:6" ht="12" x14ac:dyDescent="0.25">
      <c r="B308" s="145" t="s">
        <v>1527</v>
      </c>
      <c r="C308" s="145" t="s">
        <v>189</v>
      </c>
      <c r="D308" s="145">
        <v>16.853999999999999</v>
      </c>
      <c r="E308" s="145">
        <v>15.32</v>
      </c>
      <c r="F308" s="170">
        <v>186.16307609999998</v>
      </c>
    </row>
    <row r="309" spans="2:6" ht="12" x14ac:dyDescent="0.25">
      <c r="B309" s="145" t="s">
        <v>1510</v>
      </c>
      <c r="C309" s="145" t="s">
        <v>189</v>
      </c>
      <c r="D309" s="145">
        <v>17.354199999999999</v>
      </c>
      <c r="E309" s="145">
        <v>15.22</v>
      </c>
      <c r="F309" s="171"/>
    </row>
    <row r="310" spans="2:6" ht="12" x14ac:dyDescent="0.25">
      <c r="B310" s="145" t="s">
        <v>1496</v>
      </c>
      <c r="C310" s="145" t="s">
        <v>189</v>
      </c>
      <c r="D310" s="145">
        <v>188.1395</v>
      </c>
      <c r="E310" s="145">
        <v>198.35</v>
      </c>
      <c r="F310" s="146">
        <v>23.550284999999999</v>
      </c>
    </row>
    <row r="311" spans="2:6" ht="12" x14ac:dyDescent="0.25">
      <c r="B311" s="145" t="s">
        <v>194</v>
      </c>
      <c r="C311" s="145" t="s">
        <v>189</v>
      </c>
      <c r="D311" s="145">
        <v>984.8</v>
      </c>
      <c r="E311" s="145">
        <v>1027.8</v>
      </c>
      <c r="F311" s="146">
        <v>0.80220875000000003</v>
      </c>
    </row>
    <row r="312" spans="2:6" ht="12" x14ac:dyDescent="0.25">
      <c r="B312" s="145" t="s">
        <v>1499</v>
      </c>
      <c r="C312" s="145" t="s">
        <v>189</v>
      </c>
      <c r="D312" s="145">
        <v>249.553</v>
      </c>
      <c r="E312" s="145">
        <v>238.6</v>
      </c>
      <c r="F312" s="170">
        <v>31.702527249999999</v>
      </c>
    </row>
    <row r="313" spans="2:6" ht="12" x14ac:dyDescent="0.25">
      <c r="B313" s="145" t="s">
        <v>1421</v>
      </c>
      <c r="C313" s="145" t="s">
        <v>189</v>
      </c>
      <c r="D313" s="145">
        <v>253.3</v>
      </c>
      <c r="E313" s="145">
        <v>236.9</v>
      </c>
      <c r="F313" s="171"/>
    </row>
    <row r="314" spans="2:6" ht="12" x14ac:dyDescent="0.25">
      <c r="B314" s="145" t="s">
        <v>1491</v>
      </c>
      <c r="C314" s="145" t="s">
        <v>189</v>
      </c>
      <c r="D314" s="145">
        <v>401.87380000000002</v>
      </c>
      <c r="E314" s="145">
        <v>391.95</v>
      </c>
      <c r="F314" s="170">
        <v>39.414095936999999</v>
      </c>
    </row>
    <row r="315" spans="2:6" ht="12" x14ac:dyDescent="0.25">
      <c r="B315" s="145" t="s">
        <v>1482</v>
      </c>
      <c r="C315" s="145" t="s">
        <v>189</v>
      </c>
      <c r="D315" s="145">
        <v>417.8141</v>
      </c>
      <c r="E315" s="145">
        <v>390.6</v>
      </c>
      <c r="F315" s="171"/>
    </row>
    <row r="316" spans="2:6" ht="12" x14ac:dyDescent="0.25">
      <c r="B316" s="145" t="s">
        <v>1531</v>
      </c>
      <c r="C316" s="145" t="s">
        <v>189</v>
      </c>
      <c r="D316" s="145">
        <v>506.72320000000002</v>
      </c>
      <c r="E316" s="145">
        <v>516.79999999999995</v>
      </c>
      <c r="F316" s="146">
        <v>144.15528279999998</v>
      </c>
    </row>
    <row r="317" spans="2:6" ht="12" x14ac:dyDescent="0.25">
      <c r="B317" s="145" t="s">
        <v>1450</v>
      </c>
      <c r="C317" s="145" t="s">
        <v>189</v>
      </c>
      <c r="D317" s="145">
        <v>1338.4666999999999</v>
      </c>
      <c r="E317" s="145">
        <v>1343.7</v>
      </c>
      <c r="F317" s="146">
        <v>5.6807880000000006</v>
      </c>
    </row>
    <row r="318" spans="2:6" ht="12" x14ac:dyDescent="0.25">
      <c r="B318" s="145" t="s">
        <v>1465</v>
      </c>
      <c r="C318" s="145" t="s">
        <v>189</v>
      </c>
      <c r="D318" s="145">
        <v>182.55799999999999</v>
      </c>
      <c r="E318" s="145">
        <v>186.06</v>
      </c>
      <c r="F318" s="146">
        <v>12.260552975000001</v>
      </c>
    </row>
    <row r="319" spans="2:6" ht="12" x14ac:dyDescent="0.25">
      <c r="B319" s="145" t="s">
        <v>1506</v>
      </c>
      <c r="C319" s="145" t="s">
        <v>189</v>
      </c>
      <c r="D319" s="145">
        <v>55.8</v>
      </c>
      <c r="E319" s="145">
        <v>53.37</v>
      </c>
      <c r="F319" s="146">
        <v>45.400948</v>
      </c>
    </row>
    <row r="320" spans="2:6" ht="12" x14ac:dyDescent="0.25">
      <c r="B320" s="145" t="s">
        <v>1451</v>
      </c>
      <c r="C320" s="145" t="s">
        <v>189</v>
      </c>
      <c r="D320" s="145">
        <v>2784.9</v>
      </c>
      <c r="E320" s="145">
        <v>3037.8</v>
      </c>
      <c r="F320" s="146">
        <v>7.86783375</v>
      </c>
    </row>
    <row r="321" spans="2:6" ht="12" x14ac:dyDescent="0.25">
      <c r="B321" s="145" t="s">
        <v>1430</v>
      </c>
      <c r="C321" s="145" t="s">
        <v>189</v>
      </c>
      <c r="D321" s="145">
        <v>4606.3500000000004</v>
      </c>
      <c r="E321" s="145">
        <v>4670</v>
      </c>
      <c r="F321" s="170">
        <v>82.923050000000003</v>
      </c>
    </row>
    <row r="322" spans="2:6" ht="12" x14ac:dyDescent="0.25">
      <c r="B322" s="145" t="s">
        <v>1522</v>
      </c>
      <c r="C322" s="145" t="s">
        <v>189</v>
      </c>
      <c r="D322" s="145">
        <v>4587.6239999999998</v>
      </c>
      <c r="E322" s="145">
        <v>4650.3999999999996</v>
      </c>
      <c r="F322" s="171"/>
    </row>
    <row r="323" spans="2:6" ht="12" x14ac:dyDescent="0.25">
      <c r="B323" s="145" t="s">
        <v>1423</v>
      </c>
      <c r="C323" s="145" t="s">
        <v>189</v>
      </c>
      <c r="D323" s="145">
        <v>264.10000000000002</v>
      </c>
      <c r="E323" s="145">
        <v>268.85000000000002</v>
      </c>
      <c r="F323" s="170">
        <v>21.458683999999998</v>
      </c>
    </row>
    <row r="324" spans="2:6" ht="12" x14ac:dyDescent="0.25">
      <c r="B324" s="145" t="s">
        <v>193</v>
      </c>
      <c r="C324" s="145" t="s">
        <v>189</v>
      </c>
      <c r="D324" s="145">
        <v>264.31659999999999</v>
      </c>
      <c r="E324" s="145">
        <v>267.2</v>
      </c>
      <c r="F324" s="171"/>
    </row>
    <row r="325" spans="2:6" ht="12" x14ac:dyDescent="0.25">
      <c r="B325" s="145" t="s">
        <v>196</v>
      </c>
      <c r="C325" s="145" t="s">
        <v>189</v>
      </c>
      <c r="D325" s="145">
        <v>4368</v>
      </c>
      <c r="E325" s="145">
        <v>4467.6000000000004</v>
      </c>
      <c r="F325" s="146">
        <v>5.5111419999999995</v>
      </c>
    </row>
    <row r="326" spans="2:6" ht="12" x14ac:dyDescent="0.25">
      <c r="B326" s="145" t="s">
        <v>1478</v>
      </c>
      <c r="C326" s="145" t="s">
        <v>189</v>
      </c>
      <c r="D326" s="145">
        <v>2111.1395000000002</v>
      </c>
      <c r="E326" s="145">
        <v>2124.8000000000002</v>
      </c>
      <c r="F326" s="146">
        <v>17.032968</v>
      </c>
    </row>
    <row r="327" spans="2:6" ht="12" x14ac:dyDescent="0.25">
      <c r="B327" s="145" t="s">
        <v>1474</v>
      </c>
      <c r="C327" s="145" t="s">
        <v>189</v>
      </c>
      <c r="D327" s="145">
        <v>1826.3333</v>
      </c>
      <c r="E327" s="145">
        <v>1803.4</v>
      </c>
      <c r="F327" s="146">
        <v>12.312323999999998</v>
      </c>
    </row>
    <row r="328" spans="2:6" ht="12" x14ac:dyDescent="0.25">
      <c r="B328" s="145" t="s">
        <v>1500</v>
      </c>
      <c r="C328" s="145" t="s">
        <v>189</v>
      </c>
      <c r="D328" s="145">
        <v>2524.9149000000002</v>
      </c>
      <c r="E328" s="145">
        <v>2514.8000000000002</v>
      </c>
      <c r="F328" s="146">
        <v>28.629533500000001</v>
      </c>
    </row>
    <row r="329" spans="2:6" ht="12" x14ac:dyDescent="0.25">
      <c r="B329" s="145" t="s">
        <v>1501</v>
      </c>
      <c r="C329" s="145" t="s">
        <v>189</v>
      </c>
      <c r="D329" s="145">
        <v>168.95060000000001</v>
      </c>
      <c r="E329" s="145">
        <v>169.71</v>
      </c>
      <c r="F329" s="170">
        <v>120.406254375</v>
      </c>
    </row>
    <row r="330" spans="2:6" ht="12" x14ac:dyDescent="0.25">
      <c r="B330" s="145" t="s">
        <v>197</v>
      </c>
      <c r="C330" s="145" t="s">
        <v>189</v>
      </c>
      <c r="D330" s="145">
        <v>177.00980000000001</v>
      </c>
      <c r="E330" s="145">
        <v>168.58</v>
      </c>
      <c r="F330" s="171"/>
    </row>
    <row r="331" spans="2:6" ht="12" x14ac:dyDescent="0.25">
      <c r="B331" s="145" t="s">
        <v>1447</v>
      </c>
      <c r="C331" s="145" t="s">
        <v>189</v>
      </c>
      <c r="D331" s="145">
        <v>338.60829999999999</v>
      </c>
      <c r="E331" s="145">
        <v>345.9</v>
      </c>
      <c r="F331" s="146">
        <v>4.4353012500000002</v>
      </c>
    </row>
    <row r="332" spans="2:6" ht="12" x14ac:dyDescent="0.25">
      <c r="B332" s="145" t="s">
        <v>190</v>
      </c>
      <c r="C332" s="145" t="s">
        <v>189</v>
      </c>
      <c r="D332" s="145">
        <v>970.2</v>
      </c>
      <c r="E332" s="145">
        <v>1026.1500000000001</v>
      </c>
      <c r="F332" s="146">
        <v>1.9999677499999999</v>
      </c>
    </row>
    <row r="333" spans="2:6" ht="12" x14ac:dyDescent="0.25">
      <c r="B333" s="145" t="s">
        <v>1520</v>
      </c>
      <c r="C333" s="145" t="s">
        <v>189</v>
      </c>
      <c r="D333" s="145">
        <v>197.8227</v>
      </c>
      <c r="E333" s="145">
        <v>176.8</v>
      </c>
      <c r="F333" s="146">
        <v>112.293019</v>
      </c>
    </row>
    <row r="334" spans="2:6" ht="12" x14ac:dyDescent="0.25">
      <c r="B334" s="145" t="s">
        <v>1422</v>
      </c>
      <c r="C334" s="145" t="s">
        <v>189</v>
      </c>
      <c r="D334" s="145">
        <v>37.25</v>
      </c>
      <c r="E334" s="145">
        <v>33.53</v>
      </c>
      <c r="F334" s="146">
        <v>1.0278808500000001</v>
      </c>
    </row>
    <row r="335" spans="2:6" ht="12" x14ac:dyDescent="0.25">
      <c r="B335" s="145" t="s">
        <v>1497</v>
      </c>
      <c r="C335" s="145" t="s">
        <v>189</v>
      </c>
      <c r="D335" s="145">
        <v>2325.6750000000002</v>
      </c>
      <c r="E335" s="145">
        <v>2353</v>
      </c>
      <c r="F335" s="146">
        <v>24.576440000000002</v>
      </c>
    </row>
    <row r="336" spans="2:6" ht="12" x14ac:dyDescent="0.25">
      <c r="B336" s="145" t="s">
        <v>1481</v>
      </c>
      <c r="C336" s="145" t="s">
        <v>189</v>
      </c>
      <c r="D336" s="145">
        <v>830.93889999999999</v>
      </c>
      <c r="E336" s="145">
        <v>828.15</v>
      </c>
      <c r="F336" s="146">
        <v>18.476889750000002</v>
      </c>
    </row>
    <row r="337" spans="2:6" ht="12" x14ac:dyDescent="0.25">
      <c r="B337" s="145" t="s">
        <v>1466</v>
      </c>
      <c r="C337" s="145" t="s">
        <v>189</v>
      </c>
      <c r="D337" s="145">
        <v>974.48749999999995</v>
      </c>
      <c r="E337" s="145">
        <v>971.1</v>
      </c>
      <c r="F337" s="170">
        <v>189.38593499999999</v>
      </c>
    </row>
    <row r="338" spans="2:6" ht="12" x14ac:dyDescent="0.25">
      <c r="B338" s="145" t="s">
        <v>1535</v>
      </c>
      <c r="C338" s="145" t="s">
        <v>189</v>
      </c>
      <c r="D338" s="145">
        <v>967.02059999999994</v>
      </c>
      <c r="E338" s="145">
        <v>964.7</v>
      </c>
      <c r="F338" s="171"/>
    </row>
    <row r="339" spans="2:6" ht="12" x14ac:dyDescent="0.25">
      <c r="B339" s="145" t="s">
        <v>1480</v>
      </c>
      <c r="C339" s="145" t="s">
        <v>189</v>
      </c>
      <c r="D339" s="145">
        <v>1656.2538</v>
      </c>
      <c r="E339" s="145">
        <v>1668.7</v>
      </c>
      <c r="F339" s="146">
        <v>14.346369375</v>
      </c>
    </row>
    <row r="340" spans="2:6" ht="12" x14ac:dyDescent="0.25">
      <c r="B340" s="145" t="s">
        <v>1457</v>
      </c>
      <c r="C340" s="145" t="s">
        <v>189</v>
      </c>
      <c r="D340" s="145">
        <v>530.73500000000001</v>
      </c>
      <c r="E340" s="145">
        <v>528.4</v>
      </c>
      <c r="F340" s="146">
        <v>7.78592</v>
      </c>
    </row>
    <row r="341" spans="2:6" ht="12" x14ac:dyDescent="0.25">
      <c r="B341" s="145" t="s">
        <v>198</v>
      </c>
      <c r="C341" s="145" t="s">
        <v>189</v>
      </c>
      <c r="D341" s="145">
        <v>165.4325</v>
      </c>
      <c r="E341" s="145">
        <v>162.38999999999999</v>
      </c>
      <c r="F341" s="146">
        <v>23.241368399999999</v>
      </c>
    </row>
    <row r="342" spans="2:6" ht="12" x14ac:dyDescent="0.25">
      <c r="B342" s="145" t="s">
        <v>1534</v>
      </c>
      <c r="C342" s="145" t="s">
        <v>189</v>
      </c>
      <c r="D342" s="145">
        <v>1206.3215</v>
      </c>
      <c r="E342" s="145">
        <v>1178.4000000000001</v>
      </c>
      <c r="F342" s="170">
        <v>600.36145499999998</v>
      </c>
    </row>
    <row r="343" spans="2:6" ht="12" x14ac:dyDescent="0.25">
      <c r="B343" s="145" t="s">
        <v>204</v>
      </c>
      <c r="C343" s="145" t="s">
        <v>189</v>
      </c>
      <c r="D343" s="145">
        <v>1203.1518000000001</v>
      </c>
      <c r="E343" s="145">
        <v>1170.7</v>
      </c>
      <c r="F343" s="171"/>
    </row>
    <row r="344" spans="2:6" ht="12" x14ac:dyDescent="0.25">
      <c r="B344" s="145" t="s">
        <v>1495</v>
      </c>
      <c r="C344" s="145" t="s">
        <v>189</v>
      </c>
      <c r="D344" s="145">
        <v>4226.8064999999997</v>
      </c>
      <c r="E344" s="145">
        <v>4118.8</v>
      </c>
      <c r="F344" s="146">
        <v>26.735877000000002</v>
      </c>
    </row>
    <row r="345" spans="2:6" ht="12" x14ac:dyDescent="0.25">
      <c r="B345" s="145" t="s">
        <v>1486</v>
      </c>
      <c r="C345" s="145" t="s">
        <v>189</v>
      </c>
      <c r="D345" s="145">
        <v>27286.7857</v>
      </c>
      <c r="E345" s="145">
        <v>27305</v>
      </c>
      <c r="F345" s="146">
        <v>26.147682499999998</v>
      </c>
    </row>
    <row r="346" spans="2:6" ht="12" x14ac:dyDescent="0.25">
      <c r="B346" s="145" t="s">
        <v>1453</v>
      </c>
      <c r="C346" s="145" t="s">
        <v>189</v>
      </c>
      <c r="D346" s="145">
        <v>7600</v>
      </c>
      <c r="E346" s="145">
        <v>7754</v>
      </c>
      <c r="F346" s="146">
        <v>39.073250000000002</v>
      </c>
    </row>
    <row r="347" spans="2:6" ht="12" x14ac:dyDescent="0.25">
      <c r="B347" s="145" t="s">
        <v>1487</v>
      </c>
      <c r="C347" s="145" t="s">
        <v>189</v>
      </c>
      <c r="D347" s="145">
        <v>1107.1929</v>
      </c>
      <c r="E347" s="145">
        <v>1065.7</v>
      </c>
      <c r="F347" s="146">
        <v>21.478684500000004</v>
      </c>
    </row>
    <row r="348" spans="2:6" ht="12" x14ac:dyDescent="0.25">
      <c r="B348" s="145" t="s">
        <v>1461</v>
      </c>
      <c r="C348" s="145" t="s">
        <v>189</v>
      </c>
      <c r="D348" s="145">
        <v>120.264</v>
      </c>
      <c r="E348" s="145">
        <v>123.16</v>
      </c>
      <c r="F348" s="146">
        <v>16.565840000000001</v>
      </c>
    </row>
    <row r="349" spans="2:6" ht="12" x14ac:dyDescent="0.25">
      <c r="B349" s="145" t="s">
        <v>1507</v>
      </c>
      <c r="C349" s="145" t="s">
        <v>189</v>
      </c>
      <c r="D349" s="145">
        <v>507.59660000000002</v>
      </c>
      <c r="E349" s="145">
        <v>535.20000000000005</v>
      </c>
      <c r="F349" s="146">
        <v>55.013967999999998</v>
      </c>
    </row>
    <row r="350" spans="2:6" ht="12" x14ac:dyDescent="0.25">
      <c r="B350" s="145" t="s">
        <v>1511</v>
      </c>
      <c r="C350" s="145" t="s">
        <v>189</v>
      </c>
      <c r="D350" s="145">
        <v>316.32080000000002</v>
      </c>
      <c r="E350" s="145">
        <v>314.85000000000002</v>
      </c>
      <c r="F350" s="146">
        <v>43.351707750000003</v>
      </c>
    </row>
    <row r="351" spans="2:6" ht="12" x14ac:dyDescent="0.25">
      <c r="B351" s="145" t="s">
        <v>1485</v>
      </c>
      <c r="C351" s="145" t="s">
        <v>189</v>
      </c>
      <c r="D351" s="145">
        <v>1646.7125000000001</v>
      </c>
      <c r="E351" s="145">
        <v>1645.1</v>
      </c>
      <c r="F351" s="146">
        <v>24.783892999999999</v>
      </c>
    </row>
    <row r="352" spans="2:6" ht="12" x14ac:dyDescent="0.25">
      <c r="B352" s="145" t="s">
        <v>1469</v>
      </c>
      <c r="C352" s="145" t="s">
        <v>189</v>
      </c>
      <c r="D352" s="145">
        <v>228.5232</v>
      </c>
      <c r="E352" s="145">
        <v>227.04</v>
      </c>
      <c r="F352" s="146">
        <v>10.799028</v>
      </c>
    </row>
    <row r="353" spans="2:6" ht="12" x14ac:dyDescent="0.25">
      <c r="B353" s="145" t="s">
        <v>201</v>
      </c>
      <c r="C353" s="145" t="s">
        <v>189</v>
      </c>
      <c r="D353" s="145">
        <v>1615.8</v>
      </c>
      <c r="E353" s="145">
        <v>1643.6</v>
      </c>
      <c r="F353" s="146">
        <v>1.097871</v>
      </c>
    </row>
    <row r="354" spans="2:6" ht="12" x14ac:dyDescent="0.25">
      <c r="B354" s="145" t="s">
        <v>1502</v>
      </c>
      <c r="C354" s="145" t="s">
        <v>189</v>
      </c>
      <c r="D354" s="145">
        <v>67.203199999999995</v>
      </c>
      <c r="E354" s="145">
        <v>67.400000000000006</v>
      </c>
      <c r="F354" s="146">
        <v>52.989255</v>
      </c>
    </row>
    <row r="355" spans="2:6" ht="12" x14ac:dyDescent="0.25">
      <c r="B355" s="145" t="s">
        <v>1523</v>
      </c>
      <c r="C355" s="145" t="s">
        <v>189</v>
      </c>
      <c r="D355" s="145">
        <v>309.51150000000001</v>
      </c>
      <c r="E355" s="145">
        <v>313.75</v>
      </c>
      <c r="F355" s="146">
        <v>131.399224062</v>
      </c>
    </row>
    <row r="356" spans="2:6" ht="12" x14ac:dyDescent="0.25">
      <c r="B356" s="145" t="s">
        <v>1446</v>
      </c>
      <c r="C356" s="145" t="s">
        <v>189</v>
      </c>
      <c r="D356" s="145">
        <v>911.82500000000005</v>
      </c>
      <c r="E356" s="145">
        <v>913.3</v>
      </c>
      <c r="F356" s="146">
        <v>5.4223875000000001</v>
      </c>
    </row>
    <row r="357" spans="2:6" ht="12" x14ac:dyDescent="0.25">
      <c r="B357" s="145" t="s">
        <v>1424</v>
      </c>
      <c r="C357" s="145" t="s">
        <v>189</v>
      </c>
      <c r="D357" s="145">
        <v>2518</v>
      </c>
      <c r="E357" s="145">
        <v>2406.6</v>
      </c>
      <c r="F357" s="146">
        <v>1.4889352499999999</v>
      </c>
    </row>
    <row r="358" spans="2:6" ht="12" x14ac:dyDescent="0.25">
      <c r="B358" s="145" t="s">
        <v>1503</v>
      </c>
      <c r="C358" s="145" t="s">
        <v>189</v>
      </c>
      <c r="D358" s="145">
        <v>151.75729999999999</v>
      </c>
      <c r="E358" s="145">
        <v>157.31</v>
      </c>
      <c r="F358" s="146">
        <v>33.225596400000001</v>
      </c>
    </row>
    <row r="359" spans="2:6" ht="12" x14ac:dyDescent="0.25">
      <c r="B359" s="145" t="s">
        <v>195</v>
      </c>
      <c r="C359" s="145" t="s">
        <v>189</v>
      </c>
      <c r="D359" s="145">
        <v>1241.2750000000001</v>
      </c>
      <c r="E359" s="145">
        <v>1203.8</v>
      </c>
      <c r="F359" s="146">
        <v>25.823056000000001</v>
      </c>
    </row>
    <row r="360" spans="2:6" ht="12" x14ac:dyDescent="0.25">
      <c r="B360" s="145" t="s">
        <v>1445</v>
      </c>
      <c r="C360" s="145" t="s">
        <v>189</v>
      </c>
      <c r="D360" s="145">
        <v>3196.788</v>
      </c>
      <c r="E360" s="145">
        <v>3189.5</v>
      </c>
      <c r="F360" s="146">
        <v>5.219049375</v>
      </c>
    </row>
    <row r="361" spans="2:6" ht="12" x14ac:dyDescent="0.25">
      <c r="B361" s="145" t="s">
        <v>1458</v>
      </c>
      <c r="C361" s="145" t="s">
        <v>189</v>
      </c>
      <c r="D361" s="145">
        <v>843.81500000000005</v>
      </c>
      <c r="E361" s="145">
        <v>864.6</v>
      </c>
      <c r="F361" s="146">
        <v>8.6305324999999993</v>
      </c>
    </row>
    <row r="362" spans="2:6" ht="12" x14ac:dyDescent="0.25">
      <c r="B362" s="145" t="s">
        <v>1454</v>
      </c>
      <c r="C362" s="145" t="s">
        <v>189</v>
      </c>
      <c r="D362" s="145">
        <v>11437.1428</v>
      </c>
      <c r="E362" s="145">
        <v>11532</v>
      </c>
      <c r="F362" s="146">
        <v>7.0855800000000002</v>
      </c>
    </row>
    <row r="363" spans="2:6" ht="12" x14ac:dyDescent="0.25">
      <c r="B363" s="145" t="s">
        <v>1460</v>
      </c>
      <c r="C363" s="145" t="s">
        <v>189</v>
      </c>
      <c r="D363" s="145">
        <v>772.23749999999995</v>
      </c>
      <c r="E363" s="145">
        <v>801.95</v>
      </c>
      <c r="F363" s="146">
        <v>8.5102949999999993</v>
      </c>
    </row>
    <row r="364" spans="2:6" ht="12" x14ac:dyDescent="0.25">
      <c r="B364" s="145" t="s">
        <v>1471</v>
      </c>
      <c r="C364" s="145" t="s">
        <v>189</v>
      </c>
      <c r="D364" s="145">
        <v>2343.64</v>
      </c>
      <c r="E364" s="145">
        <v>2500.1999999999998</v>
      </c>
      <c r="F364" s="146">
        <v>12.010175</v>
      </c>
    </row>
    <row r="365" spans="2:6" ht="12" x14ac:dyDescent="0.25">
      <c r="B365" s="145" t="s">
        <v>1508</v>
      </c>
      <c r="C365" s="145" t="s">
        <v>189</v>
      </c>
      <c r="D365" s="145">
        <v>292.22390000000001</v>
      </c>
      <c r="E365" s="145">
        <v>291.7</v>
      </c>
      <c r="F365" s="146">
        <v>75.544304999999994</v>
      </c>
    </row>
    <row r="366" spans="2:6" ht="12" x14ac:dyDescent="0.25">
      <c r="B366" s="145" t="s">
        <v>1498</v>
      </c>
      <c r="C366" s="145" t="s">
        <v>189</v>
      </c>
      <c r="D366" s="145">
        <v>2893.0738999999999</v>
      </c>
      <c r="E366" s="145">
        <v>2878.4</v>
      </c>
      <c r="F366" s="170">
        <v>45.076044000000003</v>
      </c>
    </row>
    <row r="367" spans="2:6" ht="12" x14ac:dyDescent="0.25">
      <c r="B367" s="145" t="s">
        <v>1494</v>
      </c>
      <c r="C367" s="145" t="s">
        <v>189</v>
      </c>
      <c r="D367" s="145">
        <v>2903.7667000000001</v>
      </c>
      <c r="E367" s="145">
        <v>2858</v>
      </c>
      <c r="F367" s="171"/>
    </row>
    <row r="368" spans="2:6" ht="12" x14ac:dyDescent="0.25">
      <c r="B368" s="145" t="s">
        <v>1426</v>
      </c>
      <c r="C368" s="145" t="s">
        <v>189</v>
      </c>
      <c r="D368" s="145">
        <v>3857.2</v>
      </c>
      <c r="E368" s="145">
        <v>3883.1</v>
      </c>
      <c r="F368" s="170">
        <v>31.205922999999999</v>
      </c>
    </row>
    <row r="369" spans="2:6" ht="12" x14ac:dyDescent="0.25">
      <c r="B369" s="145" t="s">
        <v>1505</v>
      </c>
      <c r="C369" s="145" t="s">
        <v>189</v>
      </c>
      <c r="D369" s="145">
        <v>3696.5666999999999</v>
      </c>
      <c r="E369" s="145">
        <v>3859.3</v>
      </c>
      <c r="F369" s="171"/>
    </row>
    <row r="370" spans="2:6" ht="12" x14ac:dyDescent="0.25">
      <c r="B370" s="145" t="s">
        <v>1463</v>
      </c>
      <c r="C370" s="145" t="s">
        <v>189</v>
      </c>
      <c r="D370" s="145">
        <v>965.52499999999998</v>
      </c>
      <c r="E370" s="145">
        <v>1042.9000000000001</v>
      </c>
      <c r="F370" s="146">
        <v>12.806575</v>
      </c>
    </row>
    <row r="371" spans="2:6" ht="12" x14ac:dyDescent="0.25">
      <c r="B371" s="145" t="s">
        <v>1538</v>
      </c>
      <c r="C371" s="145" t="s">
        <v>189</v>
      </c>
      <c r="D371" s="145">
        <v>388.38209999999998</v>
      </c>
      <c r="E371" s="145">
        <v>384.75</v>
      </c>
      <c r="F371" s="146">
        <v>437.67597999999998</v>
      </c>
    </row>
    <row r="372" spans="2:6" ht="12" x14ac:dyDescent="0.25">
      <c r="B372" s="145" t="s">
        <v>1492</v>
      </c>
      <c r="C372" s="145" t="s">
        <v>189</v>
      </c>
      <c r="D372" s="145">
        <v>506.92579999999998</v>
      </c>
      <c r="E372" s="145">
        <v>497.85</v>
      </c>
      <c r="F372" s="146">
        <v>40.738140000000001</v>
      </c>
    </row>
    <row r="373" spans="2:6" ht="12" x14ac:dyDescent="0.25">
      <c r="B373" s="145" t="s">
        <v>192</v>
      </c>
      <c r="C373" s="145" t="s">
        <v>189</v>
      </c>
      <c r="D373" s="145">
        <v>1221</v>
      </c>
      <c r="E373" s="145">
        <v>1253.3</v>
      </c>
      <c r="F373" s="146">
        <v>1.4921921249999999</v>
      </c>
    </row>
    <row r="374" spans="2:6" ht="12" x14ac:dyDescent="0.25">
      <c r="B374" s="145" t="s">
        <v>1516</v>
      </c>
      <c r="C374" s="145" t="s">
        <v>189</v>
      </c>
      <c r="D374" s="145">
        <v>456.25200000000001</v>
      </c>
      <c r="E374" s="145">
        <v>500.9</v>
      </c>
      <c r="F374" s="146">
        <v>58.169061249999999</v>
      </c>
    </row>
    <row r="375" spans="2:6" ht="12" x14ac:dyDescent="0.25">
      <c r="B375" s="145" t="s">
        <v>1429</v>
      </c>
      <c r="C375" s="145" t="s">
        <v>189</v>
      </c>
      <c r="D375" s="145">
        <v>216.2</v>
      </c>
      <c r="E375" s="145">
        <v>205.54</v>
      </c>
      <c r="F375" s="146">
        <v>1.8449332999999999</v>
      </c>
    </row>
    <row r="376" spans="2:6" ht="12" x14ac:dyDescent="0.25">
      <c r="B376" s="145" t="s">
        <v>1425</v>
      </c>
      <c r="C376" s="145" t="s">
        <v>189</v>
      </c>
      <c r="D376" s="145">
        <v>1059</v>
      </c>
      <c r="E376" s="145">
        <v>1064</v>
      </c>
      <c r="F376" s="150">
        <v>1.2400599999999999</v>
      </c>
    </row>
    <row r="377" spans="2:6" ht="12" x14ac:dyDescent="0.25">
      <c r="B377" s="145" t="s">
        <v>1443</v>
      </c>
      <c r="C377" s="145" t="s">
        <v>189</v>
      </c>
      <c r="D377" s="145">
        <v>267.28750000000002</v>
      </c>
      <c r="E377" s="145">
        <v>269.7</v>
      </c>
      <c r="F377" s="170">
        <v>148.06022225000001</v>
      </c>
    </row>
    <row r="378" spans="2:6" ht="12" x14ac:dyDescent="0.25">
      <c r="B378" s="145" t="s">
        <v>1533</v>
      </c>
      <c r="C378" s="145" t="s">
        <v>189</v>
      </c>
      <c r="D378" s="145">
        <v>265.07279999999997</v>
      </c>
      <c r="E378" s="145">
        <v>268.10000000000002</v>
      </c>
      <c r="F378" s="171"/>
    </row>
    <row r="379" spans="2:6" ht="12" x14ac:dyDescent="0.25">
      <c r="B379" s="145" t="s">
        <v>1432</v>
      </c>
      <c r="C379" s="145" t="s">
        <v>189</v>
      </c>
      <c r="D379" s="145">
        <v>128.72999999999999</v>
      </c>
      <c r="E379" s="145">
        <v>129.5</v>
      </c>
      <c r="F379" s="146">
        <v>2.2466487499999999</v>
      </c>
    </row>
    <row r="380" spans="2:6" ht="12" x14ac:dyDescent="0.25">
      <c r="B380" s="145" t="s">
        <v>203</v>
      </c>
      <c r="C380" s="145" t="s">
        <v>189</v>
      </c>
      <c r="D380" s="145">
        <v>1147.8469</v>
      </c>
      <c r="E380" s="145">
        <v>1182.9000000000001</v>
      </c>
      <c r="F380" s="146">
        <v>452.08607999999998</v>
      </c>
    </row>
    <row r="381" spans="2:6" ht="12" x14ac:dyDescent="0.25">
      <c r="B381" s="145" t="s">
        <v>1455</v>
      </c>
      <c r="C381" s="145" t="s">
        <v>189</v>
      </c>
      <c r="D381" s="145">
        <v>853.59289999999999</v>
      </c>
      <c r="E381" s="145">
        <v>849.3</v>
      </c>
      <c r="F381" s="170">
        <v>656.06791250000003</v>
      </c>
    </row>
    <row r="382" spans="2:6" ht="12" x14ac:dyDescent="0.25">
      <c r="B382" s="145" t="s">
        <v>1543</v>
      </c>
      <c r="C382" s="145" t="s">
        <v>189</v>
      </c>
      <c r="D382" s="145">
        <v>848.99559999999997</v>
      </c>
      <c r="E382" s="145">
        <v>843.9</v>
      </c>
      <c r="F382" s="171"/>
    </row>
    <row r="383" spans="2:6" ht="12" x14ac:dyDescent="0.25">
      <c r="B383" s="145" t="s">
        <v>1435</v>
      </c>
      <c r="C383" s="145" t="s">
        <v>189</v>
      </c>
      <c r="D383" s="145">
        <v>4622.3</v>
      </c>
      <c r="E383" s="145">
        <v>4861.1000000000004</v>
      </c>
      <c r="F383" s="146">
        <v>2.9980754999999997</v>
      </c>
    </row>
    <row r="384" spans="2:6" ht="12" x14ac:dyDescent="0.25">
      <c r="B384" s="145" t="s">
        <v>1427</v>
      </c>
      <c r="C384" s="145" t="s">
        <v>189</v>
      </c>
      <c r="D384" s="145">
        <v>104.98</v>
      </c>
      <c r="E384" s="145">
        <v>101.98</v>
      </c>
      <c r="F384" s="146">
        <v>3.3500481</v>
      </c>
    </row>
    <row r="385" spans="2:6" ht="12" x14ac:dyDescent="0.25">
      <c r="B385" s="145" t="s">
        <v>1434</v>
      </c>
      <c r="C385" s="145" t="s">
        <v>189</v>
      </c>
      <c r="D385" s="145">
        <v>73.14</v>
      </c>
      <c r="E385" s="145">
        <v>72.540000000000006</v>
      </c>
      <c r="F385" s="170">
        <v>92.970893399999994</v>
      </c>
    </row>
    <row r="386" spans="2:6" ht="12" x14ac:dyDescent="0.25">
      <c r="B386" s="145" t="s">
        <v>1515</v>
      </c>
      <c r="C386" s="145" t="s">
        <v>189</v>
      </c>
      <c r="D386" s="145">
        <v>82.438800000000001</v>
      </c>
      <c r="E386" s="145">
        <v>72.06</v>
      </c>
      <c r="F386" s="171"/>
    </row>
    <row r="387" spans="2:6" ht="12" x14ac:dyDescent="0.25">
      <c r="B387" s="145" t="s">
        <v>1526</v>
      </c>
      <c r="C387" s="145" t="s">
        <v>189</v>
      </c>
      <c r="D387" s="145">
        <v>12.889699999999999</v>
      </c>
      <c r="E387" s="145">
        <v>11.93</v>
      </c>
      <c r="F387" s="170">
        <v>1537.3277900369999</v>
      </c>
    </row>
    <row r="388" spans="2:6" ht="12" x14ac:dyDescent="0.25">
      <c r="B388" s="145" t="s">
        <v>1542</v>
      </c>
      <c r="C388" s="145" t="s">
        <v>189</v>
      </c>
      <c r="D388" s="145">
        <v>12.7476</v>
      </c>
      <c r="E388" s="145">
        <v>11.85</v>
      </c>
      <c r="F388" s="171"/>
    </row>
    <row r="389" spans="2:6" ht="12" x14ac:dyDescent="0.25">
      <c r="B389" s="145" t="s">
        <v>1476</v>
      </c>
      <c r="C389" s="145" t="s">
        <v>189</v>
      </c>
      <c r="D389" s="145">
        <v>1623.0077000000001</v>
      </c>
      <c r="E389" s="145">
        <v>1582.4</v>
      </c>
      <c r="F389" s="146">
        <v>11.838194</v>
      </c>
    </row>
    <row r="390" spans="2:6" ht="12" x14ac:dyDescent="0.25">
      <c r="B390" s="145" t="s">
        <v>1518</v>
      </c>
      <c r="C390" s="145" t="s">
        <v>189</v>
      </c>
      <c r="D390" s="145">
        <v>1403.9303</v>
      </c>
      <c r="E390" s="145">
        <v>1408.2</v>
      </c>
      <c r="F390" s="170">
        <v>277.91005200000001</v>
      </c>
    </row>
    <row r="391" spans="2:6" ht="12" x14ac:dyDescent="0.25">
      <c r="B391" s="145" t="s">
        <v>1537</v>
      </c>
      <c r="C391" s="145" t="s">
        <v>189</v>
      </c>
      <c r="D391" s="145">
        <v>1365.8290999999999</v>
      </c>
      <c r="E391" s="145">
        <v>1399</v>
      </c>
      <c r="F391" s="171"/>
    </row>
    <row r="392" spans="2:6" ht="12" x14ac:dyDescent="0.25">
      <c r="B392" s="145" t="s">
        <v>1431</v>
      </c>
      <c r="C392" s="145" t="s">
        <v>189</v>
      </c>
      <c r="D392" s="145">
        <v>519.32500000000005</v>
      </c>
      <c r="E392" s="145">
        <v>510.55</v>
      </c>
      <c r="F392" s="148">
        <v>2.9649766249999998</v>
      </c>
    </row>
    <row r="393" spans="2:6" ht="12" x14ac:dyDescent="0.25">
      <c r="B393" s="145" t="s">
        <v>1529</v>
      </c>
      <c r="C393" s="145" t="s">
        <v>189</v>
      </c>
      <c r="D393" s="145">
        <v>1776.3384000000001</v>
      </c>
      <c r="E393" s="145">
        <v>1846.6</v>
      </c>
      <c r="F393" s="149">
        <v>112.79194199999999</v>
      </c>
    </row>
    <row r="394" spans="2:6" ht="12" x14ac:dyDescent="0.25">
      <c r="B394" s="145" t="s">
        <v>1477</v>
      </c>
      <c r="C394" s="145" t="s">
        <v>189</v>
      </c>
      <c r="D394" s="145">
        <v>338.83179999999999</v>
      </c>
      <c r="E394" s="145">
        <v>342.05</v>
      </c>
      <c r="F394" s="146">
        <v>16.506167311999999</v>
      </c>
    </row>
    <row r="395" spans="2:6" ht="12" x14ac:dyDescent="0.25">
      <c r="B395" s="145" t="s">
        <v>199</v>
      </c>
      <c r="C395" s="145" t="s">
        <v>189</v>
      </c>
      <c r="D395" s="145">
        <v>877.48030000000006</v>
      </c>
      <c r="E395" s="145">
        <v>889.9</v>
      </c>
      <c r="F395" s="146">
        <v>43.934289000000007</v>
      </c>
    </row>
    <row r="396" spans="2:6" ht="12" x14ac:dyDescent="0.25">
      <c r="B396" s="145" t="s">
        <v>1541</v>
      </c>
      <c r="C396" s="145" t="s">
        <v>189</v>
      </c>
      <c r="D396" s="145">
        <v>705.16340000000002</v>
      </c>
      <c r="E396" s="145">
        <v>696.95</v>
      </c>
      <c r="F396" s="170">
        <v>741.09701587500001</v>
      </c>
    </row>
    <row r="397" spans="2:6" ht="12" x14ac:dyDescent="0.25">
      <c r="B397" s="145" t="s">
        <v>372</v>
      </c>
      <c r="C397" s="145" t="s">
        <v>189</v>
      </c>
      <c r="D397" s="145">
        <v>710.04660000000001</v>
      </c>
      <c r="E397" s="145">
        <v>692.65</v>
      </c>
      <c r="F397" s="171"/>
    </row>
    <row r="398" spans="2:6" ht="12" x14ac:dyDescent="0.25">
      <c r="B398" s="145" t="s">
        <v>1472</v>
      </c>
      <c r="C398" s="145" t="s">
        <v>189</v>
      </c>
      <c r="D398" s="145">
        <v>1424.2230999999999</v>
      </c>
      <c r="E398" s="145">
        <v>1437.7</v>
      </c>
      <c r="F398" s="146">
        <v>12.206898000000001</v>
      </c>
    </row>
    <row r="399" spans="2:6" ht="12" x14ac:dyDescent="0.25">
      <c r="B399" s="145" t="s">
        <v>200</v>
      </c>
      <c r="C399" s="145" t="s">
        <v>189</v>
      </c>
      <c r="D399" s="145">
        <v>1558.8424</v>
      </c>
      <c r="E399" s="145">
        <v>1588.9</v>
      </c>
      <c r="F399" s="146">
        <v>76.915736749999994</v>
      </c>
    </row>
    <row r="400" spans="2:6" ht="12" x14ac:dyDescent="0.25">
      <c r="B400" s="145" t="s">
        <v>1459</v>
      </c>
      <c r="C400" s="145" t="s">
        <v>189</v>
      </c>
      <c r="D400" s="145">
        <v>1689.05</v>
      </c>
      <c r="E400" s="145">
        <v>1685</v>
      </c>
      <c r="F400" s="146">
        <v>13.8186125</v>
      </c>
    </row>
    <row r="401" spans="2:6" ht="12" x14ac:dyDescent="0.25">
      <c r="B401" s="145" t="s">
        <v>1439</v>
      </c>
      <c r="C401" s="145" t="s">
        <v>189</v>
      </c>
      <c r="D401" s="145">
        <v>2148.6</v>
      </c>
      <c r="E401" s="145">
        <v>2325.3000000000002</v>
      </c>
      <c r="F401" s="146">
        <v>5.9168337500000003</v>
      </c>
    </row>
    <row r="402" spans="2:6" ht="12" x14ac:dyDescent="0.25">
      <c r="B402" s="145" t="s">
        <v>1493</v>
      </c>
      <c r="C402" s="145" t="s">
        <v>189</v>
      </c>
      <c r="D402" s="145">
        <v>167.05099999999999</v>
      </c>
      <c r="E402" s="145">
        <v>169.02</v>
      </c>
      <c r="F402" s="146">
        <v>21.154947000000003</v>
      </c>
    </row>
    <row r="403" spans="2:6" ht="12" x14ac:dyDescent="0.25">
      <c r="B403" s="145" t="s">
        <v>1449</v>
      </c>
      <c r="C403" s="145" t="s">
        <v>189</v>
      </c>
      <c r="D403" s="145">
        <v>721.14</v>
      </c>
      <c r="E403" s="145">
        <v>766.05</v>
      </c>
      <c r="F403" s="146">
        <v>5.5451953119999997</v>
      </c>
    </row>
    <row r="404" spans="2:6" ht="12" x14ac:dyDescent="0.25">
      <c r="B404" s="145" t="s">
        <v>1462</v>
      </c>
      <c r="C404" s="145" t="s">
        <v>189</v>
      </c>
      <c r="D404" s="145">
        <v>328.7</v>
      </c>
      <c r="E404" s="145">
        <v>342.5</v>
      </c>
      <c r="F404" s="170">
        <v>108.465225</v>
      </c>
    </row>
    <row r="405" spans="2:6" ht="12" x14ac:dyDescent="0.25">
      <c r="B405" s="145" t="s">
        <v>1525</v>
      </c>
      <c r="C405" s="145" t="s">
        <v>189</v>
      </c>
      <c r="D405" s="145">
        <v>344.7824</v>
      </c>
      <c r="E405" s="145">
        <v>340.4</v>
      </c>
      <c r="F405" s="171"/>
    </row>
    <row r="406" spans="2:6" ht="12" x14ac:dyDescent="0.25">
      <c r="B406" s="145" t="s">
        <v>1475</v>
      </c>
      <c r="C406" s="145" t="s">
        <v>189</v>
      </c>
      <c r="D406" s="145">
        <v>327.875</v>
      </c>
      <c r="E406" s="145">
        <v>343.9</v>
      </c>
      <c r="F406" s="146">
        <v>14.582301000000001</v>
      </c>
    </row>
    <row r="407" spans="2:6" ht="12" x14ac:dyDescent="0.25">
      <c r="B407" s="145" t="s">
        <v>1517</v>
      </c>
      <c r="C407" s="145" t="s">
        <v>189</v>
      </c>
      <c r="D407" s="145">
        <v>9207.3333000000002</v>
      </c>
      <c r="E407" s="145">
        <v>9843.5</v>
      </c>
      <c r="F407" s="146">
        <v>52.061174999999999</v>
      </c>
    </row>
    <row r="408" spans="2:6" ht="12" x14ac:dyDescent="0.25">
      <c r="B408" s="145" t="s">
        <v>1530</v>
      </c>
      <c r="C408" s="145" t="s">
        <v>189</v>
      </c>
      <c r="D408" s="145">
        <v>387.87090000000001</v>
      </c>
      <c r="E408" s="145">
        <v>391.9</v>
      </c>
      <c r="F408" s="146">
        <v>129.576972625</v>
      </c>
    </row>
    <row r="409" spans="2:6" ht="12" x14ac:dyDescent="0.25">
      <c r="B409" s="145" t="s">
        <v>188</v>
      </c>
      <c r="C409" s="145" t="s">
        <v>189</v>
      </c>
      <c r="D409" s="145">
        <v>362.18209999999999</v>
      </c>
      <c r="E409" s="145">
        <v>367.2</v>
      </c>
      <c r="F409" s="146">
        <v>65.652529999999999</v>
      </c>
    </row>
    <row r="410" spans="2:6" ht="12" x14ac:dyDescent="0.25">
      <c r="B410" s="145" t="s">
        <v>1428</v>
      </c>
      <c r="C410" s="145" t="s">
        <v>189</v>
      </c>
      <c r="D410" s="145">
        <v>4425.2</v>
      </c>
      <c r="E410" s="145">
        <v>4487</v>
      </c>
      <c r="F410" s="170">
        <v>5.0878079999999999</v>
      </c>
    </row>
    <row r="411" spans="2:6" ht="12" x14ac:dyDescent="0.25">
      <c r="B411" s="145" t="s">
        <v>1442</v>
      </c>
      <c r="C411" s="145" t="s">
        <v>189</v>
      </c>
      <c r="D411" s="145">
        <v>4446.2</v>
      </c>
      <c r="E411" s="145">
        <v>4449.7</v>
      </c>
      <c r="F411" s="171"/>
    </row>
    <row r="412" spans="2:6" ht="12" x14ac:dyDescent="0.25">
      <c r="B412" s="145" t="s">
        <v>1490</v>
      </c>
      <c r="C412" s="145" t="s">
        <v>189</v>
      </c>
      <c r="D412" s="145">
        <v>197.28479999999999</v>
      </c>
      <c r="E412" s="145">
        <v>194.16</v>
      </c>
      <c r="F412" s="170">
        <v>117.5452902</v>
      </c>
    </row>
    <row r="413" spans="2:6" ht="12" x14ac:dyDescent="0.25">
      <c r="B413" s="145" t="s">
        <v>191</v>
      </c>
      <c r="C413" s="145" t="s">
        <v>189</v>
      </c>
      <c r="D413" s="145">
        <v>221.70339999999999</v>
      </c>
      <c r="E413" s="145">
        <v>192.98</v>
      </c>
      <c r="F413" s="171"/>
    </row>
    <row r="414" spans="2:6" ht="12" x14ac:dyDescent="0.25">
      <c r="B414" s="145" t="s">
        <v>1452</v>
      </c>
      <c r="C414" s="145" t="s">
        <v>189</v>
      </c>
      <c r="D414" s="145">
        <v>412.65710000000001</v>
      </c>
      <c r="E414" s="145">
        <v>413.5</v>
      </c>
      <c r="F414" s="146">
        <v>6.9459737500000003</v>
      </c>
    </row>
    <row r="415" spans="2:6" ht="12" x14ac:dyDescent="0.25">
      <c r="B415" s="145" t="s">
        <v>1467</v>
      </c>
      <c r="C415" s="145" t="s">
        <v>189</v>
      </c>
      <c r="D415" s="145">
        <v>1338</v>
      </c>
      <c r="E415" s="145">
        <v>1381</v>
      </c>
      <c r="F415" s="146">
        <v>10.3884875</v>
      </c>
    </row>
    <row r="416" spans="2:6" ht="12" x14ac:dyDescent="0.25">
      <c r="B416" s="145" t="s">
        <v>1521</v>
      </c>
      <c r="C416" s="145" t="s">
        <v>189</v>
      </c>
      <c r="D416" s="145">
        <v>831.54430000000002</v>
      </c>
      <c r="E416" s="145">
        <v>806.85</v>
      </c>
      <c r="F416" s="146">
        <v>93.314320374999994</v>
      </c>
    </row>
    <row r="417" spans="2:6" ht="12" x14ac:dyDescent="0.25">
      <c r="B417" s="145" t="s">
        <v>1468</v>
      </c>
      <c r="C417" s="145" t="s">
        <v>189</v>
      </c>
      <c r="D417" s="145">
        <v>1210.82</v>
      </c>
      <c r="E417" s="145">
        <v>1271.5</v>
      </c>
      <c r="F417" s="146">
        <v>13.14764875</v>
      </c>
    </row>
    <row r="418" spans="2:6" ht="12" x14ac:dyDescent="0.25">
      <c r="B418" s="145" t="s">
        <v>1524</v>
      </c>
      <c r="C418" s="145" t="s">
        <v>189</v>
      </c>
      <c r="D418" s="145">
        <v>117.7841</v>
      </c>
      <c r="E418" s="145">
        <v>119.12</v>
      </c>
      <c r="F418" s="170">
        <v>717.64676662499994</v>
      </c>
    </row>
    <row r="419" spans="2:6" ht="12" x14ac:dyDescent="0.25">
      <c r="B419" s="145" t="s">
        <v>1539</v>
      </c>
      <c r="C419" s="145" t="s">
        <v>189</v>
      </c>
      <c r="D419" s="145">
        <v>117.7924</v>
      </c>
      <c r="E419" s="145">
        <v>118.29</v>
      </c>
      <c r="F419" s="171"/>
    </row>
    <row r="420" spans="2:6" ht="12" x14ac:dyDescent="0.25">
      <c r="B420" s="145" t="s">
        <v>1513</v>
      </c>
      <c r="C420" s="145" t="s">
        <v>189</v>
      </c>
      <c r="D420" s="145">
        <v>3402.7150000000001</v>
      </c>
      <c r="E420" s="145">
        <v>3510</v>
      </c>
      <c r="F420" s="146">
        <v>63.799399999999999</v>
      </c>
    </row>
    <row r="421" spans="2:6" ht="12" x14ac:dyDescent="0.25">
      <c r="B421" s="145" t="s">
        <v>1441</v>
      </c>
      <c r="C421" s="145" t="s">
        <v>189</v>
      </c>
      <c r="D421" s="145">
        <v>385.08</v>
      </c>
      <c r="E421" s="145">
        <v>352.7</v>
      </c>
      <c r="F421" s="146">
        <v>3.251725</v>
      </c>
    </row>
    <row r="422" spans="2:6" ht="12" x14ac:dyDescent="0.25">
      <c r="B422" s="145" t="s">
        <v>1470</v>
      </c>
      <c r="C422" s="145" t="s">
        <v>189</v>
      </c>
      <c r="D422" s="145">
        <v>397.875</v>
      </c>
      <c r="E422" s="145">
        <v>389.8</v>
      </c>
      <c r="F422" s="146">
        <v>14.6999525</v>
      </c>
    </row>
    <row r="423" spans="2:6" ht="12" x14ac:dyDescent="0.25">
      <c r="B423" s="145" t="s">
        <v>202</v>
      </c>
      <c r="C423" s="145" t="s">
        <v>189</v>
      </c>
      <c r="D423" s="145">
        <v>1913.8927000000001</v>
      </c>
      <c r="E423" s="145">
        <v>1973.6</v>
      </c>
      <c r="F423" s="146">
        <v>3.3227820000000001</v>
      </c>
    </row>
    <row r="424" spans="2:6" ht="12" x14ac:dyDescent="0.25">
      <c r="B424" s="145" t="s">
        <v>1448</v>
      </c>
      <c r="C424" s="145" t="s">
        <v>189</v>
      </c>
      <c r="D424" s="145">
        <v>1760.5333000000001</v>
      </c>
      <c r="E424" s="145">
        <v>1724.4</v>
      </c>
      <c r="F424" s="146">
        <v>5.1011100000000003</v>
      </c>
    </row>
    <row r="425" spans="2:6" ht="12" x14ac:dyDescent="0.25">
      <c r="B425" s="145" t="s">
        <v>1473</v>
      </c>
      <c r="C425" s="145" t="s">
        <v>189</v>
      </c>
      <c r="D425" s="145">
        <v>370.5625</v>
      </c>
      <c r="E425" s="145">
        <v>371.5</v>
      </c>
      <c r="F425" s="170">
        <v>18.803302500000001</v>
      </c>
    </row>
    <row r="426" spans="2:6" ht="12" x14ac:dyDescent="0.25">
      <c r="B426" s="145" t="s">
        <v>1456</v>
      </c>
      <c r="C426" s="145" t="s">
        <v>189</v>
      </c>
      <c r="D426" s="145">
        <v>408.16669999999999</v>
      </c>
      <c r="E426" s="145">
        <v>369.5</v>
      </c>
      <c r="F426" s="171"/>
    </row>
    <row r="427" spans="2:6" ht="12" x14ac:dyDescent="0.25">
      <c r="B427" s="145" t="s">
        <v>1514</v>
      </c>
      <c r="C427" s="145" t="s">
        <v>189</v>
      </c>
      <c r="D427" s="145">
        <v>235.06790000000001</v>
      </c>
      <c r="E427" s="145">
        <v>239.94</v>
      </c>
      <c r="F427" s="146">
        <v>46.392968700000004</v>
      </c>
    </row>
    <row r="428" spans="2:6" ht="12" x14ac:dyDescent="0.25">
      <c r="B428" s="145" t="s">
        <v>1437</v>
      </c>
      <c r="C428" s="145" t="s">
        <v>189</v>
      </c>
      <c r="D428" s="145">
        <v>156.54669999999999</v>
      </c>
      <c r="E428" s="145">
        <v>154.82</v>
      </c>
      <c r="F428" s="146">
        <v>6.9262236000000001</v>
      </c>
    </row>
    <row r="429" spans="2:6" ht="12" x14ac:dyDescent="0.25">
      <c r="B429" s="145" t="s">
        <v>1444</v>
      </c>
      <c r="C429" s="145" t="s">
        <v>189</v>
      </c>
      <c r="D429" s="145">
        <v>919.65</v>
      </c>
      <c r="E429" s="145">
        <v>950.05</v>
      </c>
      <c r="F429" s="170">
        <v>35.456564374999999</v>
      </c>
    </row>
    <row r="430" spans="2:6" ht="12" x14ac:dyDescent="0.25">
      <c r="B430" s="145" t="s">
        <v>1504</v>
      </c>
      <c r="C430" s="145" t="s">
        <v>189</v>
      </c>
      <c r="D430" s="145">
        <v>948.98749999999995</v>
      </c>
      <c r="E430" s="145">
        <v>943.2</v>
      </c>
      <c r="F430" s="172"/>
    </row>
    <row r="431" spans="2:6" ht="12" x14ac:dyDescent="0.25">
      <c r="B431" s="145" t="s">
        <v>1519</v>
      </c>
      <c r="C431" s="145" t="s">
        <v>189</v>
      </c>
      <c r="D431" s="145">
        <v>1662.8658</v>
      </c>
      <c r="E431" s="145">
        <v>1691.4</v>
      </c>
      <c r="F431" s="172">
        <v>79.463493</v>
      </c>
    </row>
    <row r="432" spans="2:6" ht="12" x14ac:dyDescent="0.25">
      <c r="B432" s="145" t="s">
        <v>1479</v>
      </c>
      <c r="C432" s="145" t="s">
        <v>189</v>
      </c>
      <c r="D432" s="145">
        <v>1665.8313000000001</v>
      </c>
      <c r="E432" s="145">
        <v>1677.4</v>
      </c>
      <c r="F432" s="171"/>
    </row>
    <row r="433" spans="2:6" ht="12" x14ac:dyDescent="0.25">
      <c r="B433" s="145" t="s">
        <v>1436</v>
      </c>
      <c r="C433" s="145" t="s">
        <v>189</v>
      </c>
      <c r="D433" s="145">
        <v>11170</v>
      </c>
      <c r="E433" s="145">
        <v>10325</v>
      </c>
      <c r="F433" s="146">
        <v>2.7499625000000001</v>
      </c>
    </row>
    <row r="434" spans="2:6" ht="12" x14ac:dyDescent="0.25">
      <c r="B434" s="145" t="s">
        <v>1488</v>
      </c>
      <c r="C434" s="145" t="s">
        <v>189</v>
      </c>
      <c r="D434" s="145">
        <v>1230.4922999999999</v>
      </c>
      <c r="E434" s="145">
        <v>1226</v>
      </c>
      <c r="F434" s="170">
        <v>299.41249312500003</v>
      </c>
    </row>
    <row r="435" spans="2:6" ht="12" x14ac:dyDescent="0.25">
      <c r="B435" s="145" t="s">
        <v>1540</v>
      </c>
      <c r="C435" s="145" t="s">
        <v>189</v>
      </c>
      <c r="D435" s="145">
        <v>1222.0576000000001</v>
      </c>
      <c r="E435" s="145">
        <v>1217.9000000000001</v>
      </c>
      <c r="F435" s="171"/>
    </row>
    <row r="436" spans="2:6" ht="12" x14ac:dyDescent="0.25">
      <c r="B436" s="145" t="s">
        <v>1464</v>
      </c>
      <c r="C436" s="145" t="s">
        <v>189</v>
      </c>
      <c r="D436" s="145">
        <v>1583.3</v>
      </c>
      <c r="E436" s="145">
        <v>1675.9</v>
      </c>
      <c r="F436" s="146">
        <v>9.8975744999999993</v>
      </c>
    </row>
    <row r="437" spans="2:6" ht="12" x14ac:dyDescent="0.25">
      <c r="B437" s="145" t="s">
        <v>1440</v>
      </c>
      <c r="C437" s="145" t="s">
        <v>189</v>
      </c>
      <c r="D437" s="145">
        <v>950.05</v>
      </c>
      <c r="E437" s="145">
        <v>876.1</v>
      </c>
      <c r="F437" s="170">
        <v>45.243470000000002</v>
      </c>
    </row>
    <row r="438" spans="2:6" ht="12" x14ac:dyDescent="0.25">
      <c r="B438" s="145" t="s">
        <v>1509</v>
      </c>
      <c r="C438" s="145" t="s">
        <v>189</v>
      </c>
      <c r="D438" s="145">
        <v>899.29729999999995</v>
      </c>
      <c r="E438" s="145">
        <v>870</v>
      </c>
      <c r="F438" s="171"/>
    </row>
    <row r="439" spans="2:6" ht="12" x14ac:dyDescent="0.25">
      <c r="B439" s="145" t="s">
        <v>1512</v>
      </c>
      <c r="C439" s="145" t="s">
        <v>189</v>
      </c>
      <c r="D439" s="145">
        <v>1372.2244000000001</v>
      </c>
      <c r="E439" s="145">
        <v>1340.7</v>
      </c>
      <c r="F439" s="146">
        <v>45.079264124999995</v>
      </c>
    </row>
    <row r="440" spans="2:6" ht="12" x14ac:dyDescent="0.25">
      <c r="B440" s="145" t="s">
        <v>1484</v>
      </c>
      <c r="C440" s="145" t="s">
        <v>189</v>
      </c>
      <c r="D440" s="145">
        <v>148.03229999999999</v>
      </c>
      <c r="E440" s="145">
        <v>144.77000000000001</v>
      </c>
      <c r="F440" s="146">
        <v>20.492517500000002</v>
      </c>
    </row>
    <row r="441" spans="2:6" ht="12" x14ac:dyDescent="0.25">
      <c r="B441" s="145" t="s">
        <v>1536</v>
      </c>
      <c r="C441" s="145" t="s">
        <v>189</v>
      </c>
      <c r="D441" s="145">
        <v>2148.5535</v>
      </c>
      <c r="E441" s="145">
        <v>2179</v>
      </c>
      <c r="F441" s="146">
        <v>220.88184999999999</v>
      </c>
    </row>
    <row r="442" spans="2:6" ht="12" x14ac:dyDescent="0.25">
      <c r="B442" s="145" t="s">
        <v>1483</v>
      </c>
      <c r="C442" s="145" t="s">
        <v>189</v>
      </c>
      <c r="D442" s="145">
        <v>286.2577</v>
      </c>
      <c r="E442" s="145">
        <v>284.3</v>
      </c>
      <c r="F442" s="146">
        <v>23.890912499999999</v>
      </c>
    </row>
    <row r="443" spans="2:6" ht="12" x14ac:dyDescent="0.25">
      <c r="B443" s="145" t="s">
        <v>1433</v>
      </c>
      <c r="C443" s="145" t="s">
        <v>189</v>
      </c>
      <c r="D443" s="145">
        <v>5108</v>
      </c>
      <c r="E443" s="145">
        <v>5112.5</v>
      </c>
      <c r="F443" s="146">
        <v>2.2653937499999999</v>
      </c>
    </row>
    <row r="444" spans="2:6" ht="12" x14ac:dyDescent="0.25">
      <c r="B444" s="145" t="s">
        <v>1528</v>
      </c>
      <c r="C444" s="145" t="s">
        <v>189</v>
      </c>
      <c r="D444" s="145">
        <v>189.9401</v>
      </c>
      <c r="E444" s="145">
        <v>189.59</v>
      </c>
      <c r="F444" s="146">
        <v>150.97951732499999</v>
      </c>
    </row>
    <row r="445" spans="2:6" ht="12" x14ac:dyDescent="0.25">
      <c r="B445" s="145" t="s">
        <v>1532</v>
      </c>
      <c r="C445" s="145" t="s">
        <v>189</v>
      </c>
      <c r="D445" s="145">
        <v>2489.8494000000001</v>
      </c>
      <c r="E445" s="145">
        <v>2579.9</v>
      </c>
      <c r="F445" s="146">
        <v>164.44961190999999</v>
      </c>
    </row>
    <row r="446" spans="2:6" ht="12" x14ac:dyDescent="0.25">
      <c r="B446" s="145" t="s">
        <v>1489</v>
      </c>
      <c r="C446" s="145" t="s">
        <v>189</v>
      </c>
      <c r="D446" s="145">
        <v>6443.7692999999999</v>
      </c>
      <c r="E446" s="145">
        <v>6413</v>
      </c>
      <c r="F446" s="146">
        <v>21.530033750000001</v>
      </c>
    </row>
    <row r="447" spans="2:6" x14ac:dyDescent="0.2">
      <c r="B447" s="84"/>
      <c r="C447" s="83"/>
      <c r="D447" s="83"/>
      <c r="E447" s="83"/>
      <c r="F447" s="83"/>
    </row>
    <row r="448" spans="2:6" x14ac:dyDescent="0.2">
      <c r="B448" s="84"/>
      <c r="C448" s="83"/>
      <c r="D448" s="83"/>
      <c r="E448" s="83"/>
      <c r="F448" s="83"/>
    </row>
    <row r="449" spans="2:6" x14ac:dyDescent="0.2">
      <c r="B449" s="84"/>
      <c r="C449" s="83"/>
      <c r="D449" s="83"/>
      <c r="E449" s="83"/>
      <c r="F449" s="83"/>
    </row>
    <row r="450" spans="2:6" x14ac:dyDescent="0.2">
      <c r="B450" s="117" t="s">
        <v>1681</v>
      </c>
      <c r="C450" s="90"/>
      <c r="D450" s="91"/>
      <c r="E450" s="92"/>
      <c r="F450" s="93"/>
    </row>
    <row r="451" spans="2:6" x14ac:dyDescent="0.2">
      <c r="B451" s="83" t="s">
        <v>1637</v>
      </c>
      <c r="C451" s="90"/>
      <c r="D451" s="91"/>
      <c r="E451" s="92"/>
      <c r="F451" s="93"/>
    </row>
    <row r="452" spans="2:6" x14ac:dyDescent="0.2">
      <c r="B452" s="83" t="s">
        <v>1622</v>
      </c>
      <c r="C452" s="90"/>
      <c r="D452" s="91"/>
      <c r="E452" s="92"/>
      <c r="F452" s="93"/>
    </row>
    <row r="453" spans="2:6" x14ac:dyDescent="0.2">
      <c r="B453" s="161" t="s">
        <v>1617</v>
      </c>
      <c r="C453" s="161" t="s">
        <v>1618</v>
      </c>
      <c r="D453" s="161" t="s">
        <v>1619</v>
      </c>
      <c r="E453" s="161" t="s">
        <v>1620</v>
      </c>
      <c r="F453" s="161" t="s">
        <v>1621</v>
      </c>
    </row>
    <row r="454" spans="2:6" x14ac:dyDescent="0.2">
      <c r="B454" s="162"/>
      <c r="C454" s="162"/>
      <c r="D454" s="162"/>
      <c r="E454" s="162"/>
      <c r="F454" s="162"/>
    </row>
    <row r="455" spans="2:6" x14ac:dyDescent="0.2">
      <c r="B455" s="85">
        <v>8965</v>
      </c>
      <c r="C455" s="85">
        <v>3022</v>
      </c>
      <c r="D455" s="147">
        <v>54938.919360699998</v>
      </c>
      <c r="E455" s="118">
        <v>18125.732077000001</v>
      </c>
      <c r="F455" s="89">
        <v>2332.0437507999986</v>
      </c>
    </row>
    <row r="456" spans="2:6" x14ac:dyDescent="0.2">
      <c r="B456" s="68"/>
      <c r="E456" s="119"/>
    </row>
    <row r="457" spans="2:6" x14ac:dyDescent="0.2">
      <c r="B457" s="82" t="s">
        <v>1638</v>
      </c>
      <c r="C457" s="83"/>
      <c r="D457" s="83"/>
      <c r="E457" s="83"/>
      <c r="F457" s="83"/>
    </row>
    <row r="458" spans="2:6" x14ac:dyDescent="0.2">
      <c r="B458" s="84"/>
      <c r="C458" s="83"/>
      <c r="D458" s="83"/>
      <c r="E458" s="83"/>
      <c r="F458" s="83"/>
    </row>
    <row r="459" spans="2:6" ht="20.399999999999999" x14ac:dyDescent="0.2">
      <c r="B459" s="80" t="s">
        <v>1611</v>
      </c>
      <c r="C459" s="81" t="s">
        <v>1612</v>
      </c>
      <c r="D459" s="81" t="s">
        <v>1613</v>
      </c>
      <c r="E459" s="81" t="s">
        <v>1614</v>
      </c>
      <c r="F459" s="81" t="s">
        <v>1615</v>
      </c>
    </row>
    <row r="460" spans="2:6" x14ac:dyDescent="0.2">
      <c r="B460" s="156" t="s">
        <v>167</v>
      </c>
      <c r="C460" s="157"/>
      <c r="D460" s="157"/>
      <c r="E460" s="157"/>
      <c r="F460" s="158"/>
    </row>
    <row r="461" spans="2:6" x14ac:dyDescent="0.2">
      <c r="B461" s="84" t="s">
        <v>1647</v>
      </c>
      <c r="C461" s="83"/>
      <c r="D461" s="83"/>
      <c r="E461" s="83"/>
      <c r="F461" s="83"/>
    </row>
    <row r="462" spans="2:6" x14ac:dyDescent="0.2">
      <c r="B462" s="83" t="s">
        <v>1639</v>
      </c>
      <c r="C462" s="90"/>
      <c r="D462" s="91"/>
      <c r="E462" s="92"/>
      <c r="F462" s="93"/>
    </row>
    <row r="463" spans="2:6" x14ac:dyDescent="0.2">
      <c r="B463" s="83" t="s">
        <v>1622</v>
      </c>
      <c r="C463" s="90"/>
      <c r="D463" s="91"/>
      <c r="E463" s="92"/>
      <c r="F463" s="93"/>
    </row>
    <row r="464" spans="2:6" x14ac:dyDescent="0.2">
      <c r="B464" s="159" t="s">
        <v>1617</v>
      </c>
      <c r="C464" s="159" t="s">
        <v>1618</v>
      </c>
      <c r="D464" s="159" t="s">
        <v>1619</v>
      </c>
      <c r="E464" s="159" t="s">
        <v>1620</v>
      </c>
      <c r="F464" s="159" t="s">
        <v>1621</v>
      </c>
    </row>
    <row r="465" spans="2:6" x14ac:dyDescent="0.2">
      <c r="B465" s="160"/>
      <c r="C465" s="160"/>
      <c r="D465" s="160"/>
      <c r="E465" s="160"/>
      <c r="F465" s="160"/>
    </row>
    <row r="466" spans="2:6" x14ac:dyDescent="0.2">
      <c r="B466" s="173" t="s">
        <v>167</v>
      </c>
      <c r="C466" s="174"/>
      <c r="D466" s="174"/>
      <c r="E466" s="174"/>
      <c r="F466" s="175"/>
    </row>
    <row r="467" spans="2:6" x14ac:dyDescent="0.2">
      <c r="B467" s="94"/>
      <c r="C467" s="95"/>
      <c r="D467" s="95"/>
      <c r="E467" s="95"/>
      <c r="F467" s="12"/>
    </row>
    <row r="468" spans="2:6" x14ac:dyDescent="0.2">
      <c r="B468" s="96" t="s">
        <v>1640</v>
      </c>
      <c r="C468" s="97"/>
      <c r="D468" s="97"/>
      <c r="E468" s="98"/>
      <c r="F468" s="12"/>
    </row>
    <row r="469" spans="2:6" x14ac:dyDescent="0.2">
      <c r="B469" s="99"/>
      <c r="C469" s="97"/>
      <c r="D469" s="97"/>
      <c r="E469" s="98"/>
      <c r="F469" s="12"/>
    </row>
    <row r="470" spans="2:6" x14ac:dyDescent="0.2">
      <c r="B470" s="80" t="s">
        <v>1611</v>
      </c>
      <c r="C470" s="81" t="s">
        <v>1623</v>
      </c>
      <c r="D470" s="81" t="s">
        <v>1624</v>
      </c>
      <c r="E470" s="81" t="s">
        <v>1625</v>
      </c>
      <c r="F470" s="12"/>
    </row>
    <row r="471" spans="2:6" x14ac:dyDescent="0.2">
      <c r="B471" s="156" t="s">
        <v>167</v>
      </c>
      <c r="C471" s="157"/>
      <c r="D471" s="157"/>
      <c r="E471" s="158"/>
      <c r="F471" s="12"/>
    </row>
    <row r="472" spans="2:6" x14ac:dyDescent="0.2">
      <c r="B472" s="84" t="s">
        <v>1626</v>
      </c>
      <c r="C472" s="83"/>
      <c r="D472" s="83"/>
      <c r="E472" s="83"/>
      <c r="F472" s="12"/>
    </row>
    <row r="473" spans="2:6" x14ac:dyDescent="0.2">
      <c r="B473" s="100"/>
      <c r="C473" s="101"/>
      <c r="D473" s="101"/>
      <c r="E473" s="100"/>
      <c r="F473" s="12"/>
    </row>
    <row r="474" spans="2:6" x14ac:dyDescent="0.2">
      <c r="B474" s="100" t="s">
        <v>1641</v>
      </c>
      <c r="C474" s="101"/>
      <c r="D474" s="101"/>
      <c r="E474" s="100"/>
      <c r="F474" s="12"/>
    </row>
    <row r="475" spans="2:6" x14ac:dyDescent="0.2">
      <c r="B475" s="100"/>
      <c r="C475" s="101"/>
      <c r="D475" s="101"/>
      <c r="E475" s="100"/>
      <c r="F475" s="12"/>
    </row>
    <row r="476" spans="2:6" x14ac:dyDescent="0.2">
      <c r="B476" s="159" t="s">
        <v>1627</v>
      </c>
      <c r="C476" s="159" t="s">
        <v>1628</v>
      </c>
      <c r="D476" s="159" t="s">
        <v>1629</v>
      </c>
      <c r="E476" s="100"/>
      <c r="F476" s="12"/>
    </row>
    <row r="477" spans="2:6" x14ac:dyDescent="0.2">
      <c r="B477" s="160"/>
      <c r="C477" s="160"/>
      <c r="D477" s="160"/>
      <c r="E477" s="100"/>
      <c r="F477" s="12"/>
    </row>
    <row r="478" spans="2:6" x14ac:dyDescent="0.2">
      <c r="B478" s="163" t="s">
        <v>167</v>
      </c>
      <c r="C478" s="163"/>
      <c r="D478" s="163"/>
      <c r="E478" s="95"/>
      <c r="F478" s="12"/>
    </row>
    <row r="479" spans="2:6" x14ac:dyDescent="0.2">
      <c r="B479" s="102"/>
      <c r="C479" s="102"/>
      <c r="D479" s="102"/>
      <c r="E479" s="95"/>
      <c r="F479" s="12"/>
    </row>
    <row r="480" spans="2:6" x14ac:dyDescent="0.2">
      <c r="B480" s="96" t="s">
        <v>1642</v>
      </c>
      <c r="C480" s="102"/>
      <c r="D480" s="102"/>
      <c r="E480" s="95"/>
      <c r="F480" s="12"/>
    </row>
    <row r="481" spans="2:6" x14ac:dyDescent="0.2">
      <c r="B481" s="102"/>
      <c r="C481" s="102"/>
      <c r="D481" s="102"/>
      <c r="E481" s="95"/>
      <c r="F481" s="12"/>
    </row>
    <row r="482" spans="2:6" x14ac:dyDescent="0.2">
      <c r="B482" s="81" t="s">
        <v>1611</v>
      </c>
      <c r="C482" s="81" t="s">
        <v>1630</v>
      </c>
      <c r="D482" s="81" t="s">
        <v>1631</v>
      </c>
      <c r="E482" s="81" t="s">
        <v>1632</v>
      </c>
      <c r="F482" s="81" t="s">
        <v>1633</v>
      </c>
    </row>
    <row r="483" spans="2:6" x14ac:dyDescent="0.2">
      <c r="B483" s="164" t="s">
        <v>167</v>
      </c>
      <c r="C483" s="164"/>
      <c r="D483" s="164"/>
      <c r="E483" s="164"/>
      <c r="F483" s="164"/>
    </row>
    <row r="484" spans="2:6" x14ac:dyDescent="0.2">
      <c r="B484" s="103" t="s">
        <v>1634</v>
      </c>
      <c r="C484" s="102"/>
      <c r="D484" s="102"/>
      <c r="E484" s="95"/>
      <c r="F484" s="12"/>
    </row>
    <row r="485" spans="2:6" x14ac:dyDescent="0.2">
      <c r="B485" s="102"/>
      <c r="C485" s="102"/>
      <c r="D485" s="102"/>
      <c r="E485" s="95"/>
      <c r="F485" s="12"/>
    </row>
    <row r="486" spans="2:6" x14ac:dyDescent="0.2">
      <c r="B486" s="100" t="s">
        <v>1643</v>
      </c>
      <c r="C486" s="101"/>
      <c r="D486" s="101"/>
      <c r="E486" s="95"/>
      <c r="F486" s="12"/>
    </row>
    <row r="487" spans="2:6" x14ac:dyDescent="0.2">
      <c r="B487" s="100"/>
      <c r="C487" s="101"/>
      <c r="D487" s="101"/>
      <c r="E487" s="95"/>
      <c r="F487" s="12"/>
    </row>
    <row r="488" spans="2:6" x14ac:dyDescent="0.2">
      <c r="B488" s="159" t="s">
        <v>1627</v>
      </c>
      <c r="C488" s="159" t="s">
        <v>1628</v>
      </c>
      <c r="D488" s="159" t="s">
        <v>1629</v>
      </c>
      <c r="E488" s="95"/>
      <c r="F488" s="12"/>
    </row>
    <row r="489" spans="2:6" x14ac:dyDescent="0.2">
      <c r="B489" s="160"/>
      <c r="C489" s="160"/>
      <c r="D489" s="160"/>
      <c r="E489" s="95"/>
      <c r="F489" s="12"/>
    </row>
    <row r="490" spans="2:6" x14ac:dyDescent="0.2">
      <c r="B490" s="163" t="s">
        <v>167</v>
      </c>
      <c r="C490" s="163"/>
      <c r="D490" s="163"/>
      <c r="E490" s="95"/>
      <c r="F490" s="12"/>
    </row>
    <row r="491" spans="2:6" x14ac:dyDescent="0.2">
      <c r="B491" s="102"/>
      <c r="C491" s="102"/>
      <c r="D491" s="102"/>
      <c r="E491" s="95"/>
      <c r="F491" s="12"/>
    </row>
    <row r="492" spans="2:6" x14ac:dyDescent="0.2">
      <c r="B492" s="104" t="s">
        <v>1644</v>
      </c>
      <c r="C492" s="102"/>
      <c r="D492" s="102"/>
      <c r="E492" s="95"/>
      <c r="F492" s="12"/>
    </row>
    <row r="493" spans="2:6" x14ac:dyDescent="0.2">
      <c r="B493" s="68"/>
    </row>
    <row r="494" spans="2:6" x14ac:dyDescent="0.2">
      <c r="B494" s="68"/>
    </row>
    <row r="495" spans="2:6" x14ac:dyDescent="0.2">
      <c r="B495" s="68" t="s">
        <v>1609</v>
      </c>
    </row>
    <row r="496" spans="2:6" x14ac:dyDescent="0.2">
      <c r="B496" s="75" t="s">
        <v>1669</v>
      </c>
    </row>
    <row r="497" spans="2:2" x14ac:dyDescent="0.2">
      <c r="B497" s="68" t="s">
        <v>1610</v>
      </c>
    </row>
    <row r="498" spans="2:2" x14ac:dyDescent="0.2">
      <c r="B498" s="68"/>
    </row>
    <row r="500" spans="2:2" x14ac:dyDescent="0.2">
      <c r="B500" s="14" t="s">
        <v>209</v>
      </c>
    </row>
    <row r="518" spans="2:2" x14ac:dyDescent="0.2">
      <c r="B518" s="63" t="s">
        <v>1544</v>
      </c>
    </row>
    <row r="519" spans="2:2" x14ac:dyDescent="0.2">
      <c r="B519" s="64" t="s">
        <v>1558</v>
      </c>
    </row>
  </sheetData>
  <mergeCells count="48">
    <mergeCell ref="B460:F460"/>
    <mergeCell ref="F366:F367"/>
    <mergeCell ref="F377:F378"/>
    <mergeCell ref="F381:F382"/>
    <mergeCell ref="F385:F386"/>
    <mergeCell ref="F387:F388"/>
    <mergeCell ref="B453:B454"/>
    <mergeCell ref="C453:C454"/>
    <mergeCell ref="D453:D454"/>
    <mergeCell ref="E453:E454"/>
    <mergeCell ref="F453:F454"/>
    <mergeCell ref="F404:F405"/>
    <mergeCell ref="F410:F411"/>
    <mergeCell ref="F418:F419"/>
    <mergeCell ref="F368:F369"/>
    <mergeCell ref="F390:F391"/>
    <mergeCell ref="B466:F466"/>
    <mergeCell ref="B471:E471"/>
    <mergeCell ref="B476:B477"/>
    <mergeCell ref="C476:C477"/>
    <mergeCell ref="D476:D477"/>
    <mergeCell ref="B490:D490"/>
    <mergeCell ref="B478:D478"/>
    <mergeCell ref="B483:F483"/>
    <mergeCell ref="B488:B489"/>
    <mergeCell ref="C488:C489"/>
    <mergeCell ref="D488:D489"/>
    <mergeCell ref="B464:B465"/>
    <mergeCell ref="C464:C465"/>
    <mergeCell ref="D464:D465"/>
    <mergeCell ref="E464:E465"/>
    <mergeCell ref="F464:F465"/>
    <mergeCell ref="F437:F438"/>
    <mergeCell ref="F425:F426"/>
    <mergeCell ref="F434:F435"/>
    <mergeCell ref="F396:F397"/>
    <mergeCell ref="F412:F413"/>
    <mergeCell ref="F429:F430"/>
    <mergeCell ref="F431:F432"/>
    <mergeCell ref="B1:C1"/>
    <mergeCell ref="F323:F324"/>
    <mergeCell ref="F329:F330"/>
    <mergeCell ref="F337:F338"/>
    <mergeCell ref="F342:F343"/>
    <mergeCell ref="F308:F309"/>
    <mergeCell ref="F312:F313"/>
    <mergeCell ref="F314:F315"/>
    <mergeCell ref="F321:F322"/>
  </mergeCells>
  <conditionalFormatting sqref="G1:G3 G5:G537">
    <cfRule type="cellIs" dxfId="3" priority="3" stopIfTrue="1" operator="between">
      <formula>0.009</formula>
      <formula>-0.009</formula>
    </cfRule>
  </conditionalFormatting>
  <hyperlinks>
    <hyperlink ref="A2" location="Index!A1" display="-" xr:uid="{431851D4-8B31-40F5-90FE-D74CE52FE6F1}"/>
  </hyperlinks>
  <pageMargins left="0.7" right="0.7" top="0.75" bottom="0.75" header="0.3" footer="0.3"/>
  <pageSetup paperSize="9" scale="10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EFB93-8950-44DB-83CA-D52FA2973CCA}">
  <dimension ref="A1:I410"/>
  <sheetViews>
    <sheetView view="pageBreakPreview" zoomScaleNormal="100" zoomScaleSheetLayoutView="100" workbookViewId="0"/>
  </sheetViews>
  <sheetFormatPr defaultColWidth="9.109375" defaultRowHeight="10.199999999999999" x14ac:dyDescent="0.2"/>
  <cols>
    <col min="1" max="1" width="7.21875" style="6" customWidth="1"/>
    <col min="2" max="2" width="68" style="6" bestFit="1" customWidth="1"/>
    <col min="3" max="3" width="23.88671875" style="6" bestFit="1" customWidth="1"/>
    <col min="4" max="4" width="32.21875" style="6" bestFit="1" customWidth="1"/>
    <col min="5" max="5" width="13.44140625" style="6" bestFit="1" customWidth="1"/>
    <col min="6" max="6" width="22.77734375" style="8" bestFit="1" customWidth="1"/>
    <col min="7" max="7" width="12.21875" style="12" bestFit="1" customWidth="1"/>
    <col min="8" max="8" width="14.33203125" style="6" bestFit="1" customWidth="1"/>
    <col min="9" max="16384" width="9.109375" style="6"/>
  </cols>
  <sheetData>
    <row r="1" spans="1:8" s="1" customFormat="1" ht="16.8" customHeight="1" x14ac:dyDescent="0.25">
      <c r="B1" s="154" t="s">
        <v>26</v>
      </c>
      <c r="C1" s="155"/>
      <c r="D1" s="10"/>
      <c r="F1" s="5"/>
      <c r="G1" s="12"/>
    </row>
    <row r="2" spans="1:8" s="1" customFormat="1" ht="14.4" x14ac:dyDescent="0.3">
      <c r="A2" s="60" t="s">
        <v>1576</v>
      </c>
      <c r="F2" s="5"/>
      <c r="G2" s="12"/>
    </row>
    <row r="3" spans="1:8" s="1" customFormat="1" ht="12" x14ac:dyDescent="0.2">
      <c r="B3" s="7" t="s">
        <v>9</v>
      </c>
      <c r="C3" s="2"/>
      <c r="D3" s="3"/>
      <c r="E3" s="3"/>
      <c r="F3" s="4"/>
      <c r="G3" s="12"/>
    </row>
    <row r="4" spans="1:8" s="1" customFormat="1" ht="25.5" customHeight="1" x14ac:dyDescent="0.25">
      <c r="B4" s="16" t="s">
        <v>7</v>
      </c>
      <c r="C4" s="16" t="s">
        <v>8</v>
      </c>
      <c r="D4" s="17" t="s">
        <v>185</v>
      </c>
      <c r="E4" s="17" t="s">
        <v>0</v>
      </c>
      <c r="F4" s="18" t="s">
        <v>4</v>
      </c>
      <c r="G4" s="19" t="s">
        <v>5</v>
      </c>
      <c r="H4" s="59" t="s">
        <v>6</v>
      </c>
    </row>
    <row r="5" spans="1:8" x14ac:dyDescent="0.2">
      <c r="B5" s="20" t="s">
        <v>27</v>
      </c>
      <c r="C5" s="21"/>
      <c r="D5" s="21"/>
      <c r="E5" s="21"/>
      <c r="F5" s="22"/>
      <c r="G5" s="23"/>
      <c r="H5" s="21"/>
    </row>
    <row r="6" spans="1:8" x14ac:dyDescent="0.2">
      <c r="B6" s="20" t="s">
        <v>28</v>
      </c>
      <c r="C6" s="21"/>
      <c r="D6" s="21"/>
      <c r="E6" s="21"/>
      <c r="F6" s="22"/>
      <c r="G6" s="23"/>
      <c r="H6" s="21"/>
    </row>
    <row r="7" spans="1:8" x14ac:dyDescent="0.2">
      <c r="B7" s="21" t="s">
        <v>210</v>
      </c>
      <c r="C7" s="21" t="s">
        <v>211</v>
      </c>
      <c r="D7" s="21" t="s">
        <v>71</v>
      </c>
      <c r="E7" s="24">
        <v>161143</v>
      </c>
      <c r="F7" s="22">
        <v>1116.398704</v>
      </c>
      <c r="G7" s="23">
        <v>6.7746230088405897</v>
      </c>
      <c r="H7" s="25"/>
    </row>
    <row r="8" spans="1:8" x14ac:dyDescent="0.2">
      <c r="B8" s="21" t="s">
        <v>69</v>
      </c>
      <c r="C8" s="21" t="s">
        <v>70</v>
      </c>
      <c r="D8" s="21" t="s">
        <v>71</v>
      </c>
      <c r="E8" s="24">
        <v>74788</v>
      </c>
      <c r="F8" s="22">
        <v>1045.5362399999999</v>
      </c>
      <c r="G8" s="23">
        <v>6.3446095402137601</v>
      </c>
      <c r="H8" s="25"/>
    </row>
    <row r="9" spans="1:8" x14ac:dyDescent="0.2">
      <c r="B9" s="21" t="s">
        <v>33</v>
      </c>
      <c r="C9" s="21" t="s">
        <v>34</v>
      </c>
      <c r="D9" s="21" t="s">
        <v>35</v>
      </c>
      <c r="E9" s="24">
        <v>69450</v>
      </c>
      <c r="F9" s="22">
        <v>809.02305000000001</v>
      </c>
      <c r="G9" s="23">
        <v>4.9093806268091003</v>
      </c>
      <c r="H9" s="25"/>
    </row>
    <row r="10" spans="1:8" x14ac:dyDescent="0.2">
      <c r="B10" s="21" t="s">
        <v>36</v>
      </c>
      <c r="C10" s="21" t="s">
        <v>37</v>
      </c>
      <c r="D10" s="21" t="s">
        <v>38</v>
      </c>
      <c r="E10" s="24">
        <v>29867</v>
      </c>
      <c r="F10" s="22">
        <v>589.48497899999995</v>
      </c>
      <c r="G10" s="23">
        <v>3.57716153538217</v>
      </c>
      <c r="H10" s="25"/>
    </row>
    <row r="11" spans="1:8" x14ac:dyDescent="0.2">
      <c r="B11" s="21" t="s">
        <v>212</v>
      </c>
      <c r="C11" s="21" t="s">
        <v>213</v>
      </c>
      <c r="D11" s="21" t="s">
        <v>214</v>
      </c>
      <c r="E11" s="24">
        <v>11497</v>
      </c>
      <c r="F11" s="22">
        <v>445.12934899999999</v>
      </c>
      <c r="G11" s="23">
        <v>2.7011707545350498</v>
      </c>
      <c r="H11" s="25"/>
    </row>
    <row r="12" spans="1:8" x14ac:dyDescent="0.2">
      <c r="B12" s="21" t="s">
        <v>215</v>
      </c>
      <c r="C12" s="21" t="s">
        <v>216</v>
      </c>
      <c r="D12" s="21" t="s">
        <v>71</v>
      </c>
      <c r="E12" s="24">
        <v>43082</v>
      </c>
      <c r="F12" s="22">
        <v>414.38421699999998</v>
      </c>
      <c r="G12" s="23">
        <v>2.5146006000635701</v>
      </c>
      <c r="H12" s="25"/>
    </row>
    <row r="13" spans="1:8" x14ac:dyDescent="0.2">
      <c r="B13" s="21" t="s">
        <v>217</v>
      </c>
      <c r="C13" s="21" t="s">
        <v>218</v>
      </c>
      <c r="D13" s="21" t="s">
        <v>71</v>
      </c>
      <c r="E13" s="24">
        <v>29900</v>
      </c>
      <c r="F13" s="22">
        <v>363.88299999999998</v>
      </c>
      <c r="G13" s="23">
        <v>2.2081449355802398</v>
      </c>
      <c r="H13" s="25"/>
    </row>
    <row r="14" spans="1:8" x14ac:dyDescent="0.2">
      <c r="B14" s="21" t="s">
        <v>219</v>
      </c>
      <c r="C14" s="21" t="s">
        <v>220</v>
      </c>
      <c r="D14" s="21" t="s">
        <v>71</v>
      </c>
      <c r="E14" s="24">
        <v>75091</v>
      </c>
      <c r="F14" s="22">
        <v>346.62005599999998</v>
      </c>
      <c r="G14" s="23">
        <v>2.1033885101170902</v>
      </c>
      <c r="H14" s="25"/>
    </row>
    <row r="15" spans="1:8" x14ac:dyDescent="0.2">
      <c r="B15" s="21" t="s">
        <v>111</v>
      </c>
      <c r="C15" s="21" t="s">
        <v>112</v>
      </c>
      <c r="D15" s="21" t="s">
        <v>41</v>
      </c>
      <c r="E15" s="24">
        <v>22920</v>
      </c>
      <c r="F15" s="22">
        <v>271.60199999999998</v>
      </c>
      <c r="G15" s="23">
        <v>1.6481577341988001</v>
      </c>
      <c r="H15" s="25"/>
    </row>
    <row r="16" spans="1:8" x14ac:dyDescent="0.2">
      <c r="B16" s="21" t="s">
        <v>82</v>
      </c>
      <c r="C16" s="21" t="s">
        <v>83</v>
      </c>
      <c r="D16" s="21" t="s">
        <v>44</v>
      </c>
      <c r="E16" s="24">
        <v>13067</v>
      </c>
      <c r="F16" s="22">
        <v>232.29205899999999</v>
      </c>
      <c r="G16" s="23">
        <v>1.4096138969293901</v>
      </c>
      <c r="H16" s="25"/>
    </row>
    <row r="17" spans="2:8" x14ac:dyDescent="0.2">
      <c r="B17" s="21" t="s">
        <v>226</v>
      </c>
      <c r="C17" s="21" t="s">
        <v>227</v>
      </c>
      <c r="D17" s="21" t="s">
        <v>143</v>
      </c>
      <c r="E17" s="24">
        <v>7432</v>
      </c>
      <c r="F17" s="22">
        <v>211.09109599999999</v>
      </c>
      <c r="G17" s="23">
        <v>1.2809604586597401</v>
      </c>
      <c r="H17" s="25"/>
    </row>
    <row r="18" spans="2:8" x14ac:dyDescent="0.2">
      <c r="B18" s="21" t="s">
        <v>223</v>
      </c>
      <c r="C18" s="21" t="s">
        <v>224</v>
      </c>
      <c r="D18" s="21" t="s">
        <v>225</v>
      </c>
      <c r="E18" s="24">
        <v>79188</v>
      </c>
      <c r="F18" s="22">
        <v>210.323328</v>
      </c>
      <c r="G18" s="23">
        <v>1.2763014253416101</v>
      </c>
      <c r="H18" s="25"/>
    </row>
    <row r="19" spans="2:8" x14ac:dyDescent="0.2">
      <c r="B19" s="21" t="s">
        <v>221</v>
      </c>
      <c r="C19" s="21" t="s">
        <v>222</v>
      </c>
      <c r="D19" s="21" t="s">
        <v>95</v>
      </c>
      <c r="E19" s="24">
        <v>20442</v>
      </c>
      <c r="F19" s="22">
        <v>191.970822</v>
      </c>
      <c r="G19" s="23">
        <v>1.1649332295778501</v>
      </c>
      <c r="H19" s="25"/>
    </row>
    <row r="20" spans="2:8" x14ac:dyDescent="0.2">
      <c r="B20" s="21" t="s">
        <v>78</v>
      </c>
      <c r="C20" s="21" t="s">
        <v>79</v>
      </c>
      <c r="D20" s="21" t="s">
        <v>41</v>
      </c>
      <c r="E20" s="24">
        <v>6610</v>
      </c>
      <c r="F20" s="22">
        <v>165.42186000000001</v>
      </c>
      <c r="G20" s="23">
        <v>1.0038266211756599</v>
      </c>
      <c r="H20" s="25"/>
    </row>
    <row r="21" spans="2:8" x14ac:dyDescent="0.2">
      <c r="B21" s="21" t="s">
        <v>325</v>
      </c>
      <c r="C21" s="21" t="s">
        <v>326</v>
      </c>
      <c r="D21" s="21" t="s">
        <v>44</v>
      </c>
      <c r="E21" s="24">
        <v>1546</v>
      </c>
      <c r="F21" s="22">
        <v>151.19880000000001</v>
      </c>
      <c r="G21" s="23">
        <v>0.91751707138230998</v>
      </c>
      <c r="H21" s="25"/>
    </row>
    <row r="22" spans="2:8" x14ac:dyDescent="0.2">
      <c r="B22" s="21" t="s">
        <v>128</v>
      </c>
      <c r="C22" s="21" t="s">
        <v>129</v>
      </c>
      <c r="D22" s="21" t="s">
        <v>127</v>
      </c>
      <c r="E22" s="24">
        <v>86124</v>
      </c>
      <c r="F22" s="22">
        <v>144.34382400000001</v>
      </c>
      <c r="G22" s="23">
        <v>0.87591913870086002</v>
      </c>
      <c r="H22" s="25"/>
    </row>
    <row r="23" spans="2:8" x14ac:dyDescent="0.2">
      <c r="B23" s="21" t="s">
        <v>265</v>
      </c>
      <c r="C23" s="21" t="s">
        <v>266</v>
      </c>
      <c r="D23" s="21" t="s">
        <v>267</v>
      </c>
      <c r="E23" s="24">
        <v>1641</v>
      </c>
      <c r="F23" s="22">
        <v>138.63167999999999</v>
      </c>
      <c r="G23" s="23">
        <v>0.84125623374265901</v>
      </c>
      <c r="H23" s="25"/>
    </row>
    <row r="24" spans="2:8" x14ac:dyDescent="0.2">
      <c r="B24" s="21" t="s">
        <v>75</v>
      </c>
      <c r="C24" s="21" t="s">
        <v>76</v>
      </c>
      <c r="D24" s="21" t="s">
        <v>77</v>
      </c>
      <c r="E24" s="24">
        <v>7428</v>
      </c>
      <c r="F24" s="22">
        <v>137.41800000000001</v>
      </c>
      <c r="G24" s="23">
        <v>0.83389128032242499</v>
      </c>
      <c r="H24" s="25"/>
    </row>
    <row r="25" spans="2:8" x14ac:dyDescent="0.2">
      <c r="B25" s="21" t="s">
        <v>130</v>
      </c>
      <c r="C25" s="21" t="s">
        <v>131</v>
      </c>
      <c r="D25" s="21" t="s">
        <v>29</v>
      </c>
      <c r="E25" s="24">
        <v>1226</v>
      </c>
      <c r="F25" s="22">
        <v>135.4117</v>
      </c>
      <c r="G25" s="23">
        <v>0.82171648462090896</v>
      </c>
      <c r="H25" s="25"/>
    </row>
    <row r="26" spans="2:8" x14ac:dyDescent="0.2">
      <c r="B26" s="21" t="s">
        <v>120</v>
      </c>
      <c r="C26" s="21" t="s">
        <v>121</v>
      </c>
      <c r="D26" s="21" t="s">
        <v>64</v>
      </c>
      <c r="E26" s="24">
        <v>14816</v>
      </c>
      <c r="F26" s="22">
        <v>131.07715200000001</v>
      </c>
      <c r="G26" s="23">
        <v>0.79541322171984097</v>
      </c>
      <c r="H26" s="25"/>
    </row>
    <row r="27" spans="2:8" x14ac:dyDescent="0.2">
      <c r="B27" s="21" t="s">
        <v>240</v>
      </c>
      <c r="C27" s="21" t="s">
        <v>241</v>
      </c>
      <c r="D27" s="21" t="s">
        <v>242</v>
      </c>
      <c r="E27" s="24">
        <v>35232</v>
      </c>
      <c r="F27" s="22">
        <v>130.32316800000001</v>
      </c>
      <c r="G27" s="23">
        <v>0.79083783361127702</v>
      </c>
      <c r="H27" s="25"/>
    </row>
    <row r="28" spans="2:8" x14ac:dyDescent="0.2">
      <c r="B28" s="21" t="s">
        <v>272</v>
      </c>
      <c r="C28" s="21" t="s">
        <v>273</v>
      </c>
      <c r="D28" s="21" t="s">
        <v>124</v>
      </c>
      <c r="E28" s="24">
        <v>7586</v>
      </c>
      <c r="F28" s="22">
        <v>125.82139599999999</v>
      </c>
      <c r="G28" s="23">
        <v>0.76351980819394005</v>
      </c>
      <c r="H28" s="25"/>
    </row>
    <row r="29" spans="2:8" x14ac:dyDescent="0.2">
      <c r="B29" s="21" t="s">
        <v>236</v>
      </c>
      <c r="C29" s="21" t="s">
        <v>237</v>
      </c>
      <c r="D29" s="21" t="s">
        <v>143</v>
      </c>
      <c r="E29" s="24">
        <v>1074</v>
      </c>
      <c r="F29" s="22">
        <v>122.40378</v>
      </c>
      <c r="G29" s="23">
        <v>0.74278074794062199</v>
      </c>
      <c r="H29" s="25"/>
    </row>
    <row r="30" spans="2:8" x14ac:dyDescent="0.2">
      <c r="B30" s="21" t="s">
        <v>144</v>
      </c>
      <c r="C30" s="21" t="s">
        <v>145</v>
      </c>
      <c r="D30" s="21" t="s">
        <v>127</v>
      </c>
      <c r="E30" s="24">
        <v>9651</v>
      </c>
      <c r="F30" s="22">
        <v>120.25145999999999</v>
      </c>
      <c r="G30" s="23">
        <v>0.72971986159048197</v>
      </c>
      <c r="H30" s="25"/>
    </row>
    <row r="31" spans="2:8" x14ac:dyDescent="0.2">
      <c r="B31" s="21" t="s">
        <v>249</v>
      </c>
      <c r="C31" s="21" t="s">
        <v>250</v>
      </c>
      <c r="D31" s="21" t="s">
        <v>29</v>
      </c>
      <c r="E31" s="24">
        <v>3894</v>
      </c>
      <c r="F31" s="22">
        <v>116.095716</v>
      </c>
      <c r="G31" s="23">
        <v>0.704501631920044</v>
      </c>
      <c r="H31" s="25"/>
    </row>
    <row r="32" spans="2:8" x14ac:dyDescent="0.2">
      <c r="B32" s="21" t="s">
        <v>42</v>
      </c>
      <c r="C32" s="21" t="s">
        <v>43</v>
      </c>
      <c r="D32" s="21" t="s">
        <v>44</v>
      </c>
      <c r="E32" s="24">
        <v>4595</v>
      </c>
      <c r="F32" s="22">
        <v>110.532725</v>
      </c>
      <c r="G32" s="23">
        <v>0.67074382954035505</v>
      </c>
      <c r="H32" s="25"/>
    </row>
    <row r="33" spans="2:8" x14ac:dyDescent="0.2">
      <c r="B33" s="21" t="s">
        <v>254</v>
      </c>
      <c r="C33" s="21" t="s">
        <v>255</v>
      </c>
      <c r="D33" s="21" t="s">
        <v>136</v>
      </c>
      <c r="E33" s="24">
        <v>4730</v>
      </c>
      <c r="F33" s="22">
        <v>109.736</v>
      </c>
      <c r="G33" s="23">
        <v>0.665909076958343</v>
      </c>
      <c r="H33" s="25"/>
    </row>
    <row r="34" spans="2:8" x14ac:dyDescent="0.2">
      <c r="B34" s="21" t="s">
        <v>251</v>
      </c>
      <c r="C34" s="21" t="s">
        <v>252</v>
      </c>
      <c r="D34" s="21" t="s">
        <v>253</v>
      </c>
      <c r="E34" s="24">
        <v>2173</v>
      </c>
      <c r="F34" s="22">
        <v>105.99024799999999</v>
      </c>
      <c r="G34" s="23">
        <v>0.64317879467326899</v>
      </c>
      <c r="H34" s="25"/>
    </row>
    <row r="35" spans="2:8" x14ac:dyDescent="0.2">
      <c r="B35" s="21" t="s">
        <v>238</v>
      </c>
      <c r="C35" s="21" t="s">
        <v>239</v>
      </c>
      <c r="D35" s="21" t="s">
        <v>50</v>
      </c>
      <c r="E35" s="24">
        <v>2904</v>
      </c>
      <c r="F35" s="22">
        <v>101.942016</v>
      </c>
      <c r="G35" s="23">
        <v>0.61861297821893102</v>
      </c>
      <c r="H35" s="25"/>
    </row>
    <row r="36" spans="2:8" x14ac:dyDescent="0.2">
      <c r="B36" s="21" t="s">
        <v>276</v>
      </c>
      <c r="C36" s="21" t="s">
        <v>277</v>
      </c>
      <c r="D36" s="21" t="s">
        <v>267</v>
      </c>
      <c r="E36" s="24">
        <v>11601</v>
      </c>
      <c r="F36" s="22">
        <v>99.768600000000006</v>
      </c>
      <c r="G36" s="23">
        <v>0.60542407537568499</v>
      </c>
      <c r="H36" s="25"/>
    </row>
    <row r="37" spans="2:8" x14ac:dyDescent="0.2">
      <c r="B37" s="21" t="s">
        <v>67</v>
      </c>
      <c r="C37" s="21" t="s">
        <v>68</v>
      </c>
      <c r="D37" s="21" t="s">
        <v>41</v>
      </c>
      <c r="E37" s="24">
        <v>6842</v>
      </c>
      <c r="F37" s="22">
        <v>97.710601999999994</v>
      </c>
      <c r="G37" s="23">
        <v>0.59293556159203997</v>
      </c>
      <c r="H37" s="25"/>
    </row>
    <row r="38" spans="2:8" x14ac:dyDescent="0.2">
      <c r="B38" s="21" t="s">
        <v>54</v>
      </c>
      <c r="C38" s="21" t="s">
        <v>55</v>
      </c>
      <c r="D38" s="21" t="s">
        <v>56</v>
      </c>
      <c r="E38" s="24">
        <v>24912</v>
      </c>
      <c r="F38" s="22">
        <v>96.907679999999999</v>
      </c>
      <c r="G38" s="23">
        <v>0.58806320386176403</v>
      </c>
      <c r="H38" s="25"/>
    </row>
    <row r="39" spans="2:8" x14ac:dyDescent="0.2">
      <c r="B39" s="21" t="s">
        <v>122</v>
      </c>
      <c r="C39" s="21" t="s">
        <v>123</v>
      </c>
      <c r="D39" s="21" t="s">
        <v>124</v>
      </c>
      <c r="E39" s="24">
        <v>18357</v>
      </c>
      <c r="F39" s="22">
        <v>96.355892999999995</v>
      </c>
      <c r="G39" s="23">
        <v>0.58471480432243705</v>
      </c>
      <c r="H39" s="25"/>
    </row>
    <row r="40" spans="2:8" x14ac:dyDescent="0.2">
      <c r="B40" s="21" t="s">
        <v>270</v>
      </c>
      <c r="C40" s="21" t="s">
        <v>271</v>
      </c>
      <c r="D40" s="21" t="s">
        <v>44</v>
      </c>
      <c r="E40" s="24">
        <v>6893</v>
      </c>
      <c r="F40" s="22">
        <v>95.047577000000004</v>
      </c>
      <c r="G40" s="23">
        <v>0.57677557289492098</v>
      </c>
      <c r="H40" s="25"/>
    </row>
    <row r="41" spans="2:8" x14ac:dyDescent="0.2">
      <c r="B41" s="21" t="s">
        <v>88</v>
      </c>
      <c r="C41" s="21" t="s">
        <v>89</v>
      </c>
      <c r="D41" s="21" t="s">
        <v>44</v>
      </c>
      <c r="E41" s="24">
        <v>7029</v>
      </c>
      <c r="F41" s="22">
        <v>95.032079999999993</v>
      </c>
      <c r="G41" s="23">
        <v>0.57668153271698797</v>
      </c>
      <c r="H41" s="25"/>
    </row>
    <row r="42" spans="2:8" x14ac:dyDescent="0.2">
      <c r="B42" s="21" t="s">
        <v>247</v>
      </c>
      <c r="C42" s="21" t="s">
        <v>248</v>
      </c>
      <c r="D42" s="21" t="s">
        <v>143</v>
      </c>
      <c r="E42" s="24">
        <v>907</v>
      </c>
      <c r="F42" s="22">
        <v>93.874499999999998</v>
      </c>
      <c r="G42" s="23">
        <v>0.56965700995959401</v>
      </c>
      <c r="H42" s="25"/>
    </row>
    <row r="43" spans="2:8" x14ac:dyDescent="0.2">
      <c r="B43" s="21" t="s">
        <v>57</v>
      </c>
      <c r="C43" s="21" t="s">
        <v>58</v>
      </c>
      <c r="D43" s="21" t="s">
        <v>59</v>
      </c>
      <c r="E43" s="24">
        <v>40664</v>
      </c>
      <c r="F43" s="22">
        <v>91.652589599999999</v>
      </c>
      <c r="G43" s="23">
        <v>0.55617382938486803</v>
      </c>
      <c r="H43" s="25"/>
    </row>
    <row r="44" spans="2:8" x14ac:dyDescent="0.2">
      <c r="B44" s="21" t="s">
        <v>313</v>
      </c>
      <c r="C44" s="21" t="s">
        <v>314</v>
      </c>
      <c r="D44" s="21" t="s">
        <v>242</v>
      </c>
      <c r="E44" s="24">
        <v>1849</v>
      </c>
      <c r="F44" s="22">
        <v>89.744912999999997</v>
      </c>
      <c r="G44" s="23">
        <v>0.54459750836131104</v>
      </c>
      <c r="H44" s="25"/>
    </row>
    <row r="45" spans="2:8" x14ac:dyDescent="0.2">
      <c r="B45" s="21" t="s">
        <v>245</v>
      </c>
      <c r="C45" s="21" t="s">
        <v>246</v>
      </c>
      <c r="D45" s="21" t="s">
        <v>95</v>
      </c>
      <c r="E45" s="24">
        <v>10872</v>
      </c>
      <c r="F45" s="22">
        <v>89.492868000000001</v>
      </c>
      <c r="G45" s="23">
        <v>0.54306802803305099</v>
      </c>
      <c r="H45" s="25"/>
    </row>
    <row r="46" spans="2:8" x14ac:dyDescent="0.2">
      <c r="B46" s="21" t="s">
        <v>96</v>
      </c>
      <c r="C46" s="21" t="s">
        <v>97</v>
      </c>
      <c r="D46" s="21" t="s">
        <v>71</v>
      </c>
      <c r="E46" s="24">
        <v>25630</v>
      </c>
      <c r="F46" s="22">
        <v>87.065110000000004</v>
      </c>
      <c r="G46" s="23">
        <v>0.52833570601604396</v>
      </c>
      <c r="H46" s="25"/>
    </row>
    <row r="47" spans="2:8" x14ac:dyDescent="0.2">
      <c r="B47" s="21" t="s">
        <v>262</v>
      </c>
      <c r="C47" s="21" t="s">
        <v>263</v>
      </c>
      <c r="D47" s="21" t="s">
        <v>264</v>
      </c>
      <c r="E47" s="24">
        <v>3315</v>
      </c>
      <c r="F47" s="22">
        <v>85.507109999999997</v>
      </c>
      <c r="G47" s="23">
        <v>0.51888132147586497</v>
      </c>
      <c r="H47" s="25"/>
    </row>
    <row r="48" spans="2:8" x14ac:dyDescent="0.2">
      <c r="B48" s="21" t="s">
        <v>299</v>
      </c>
      <c r="C48" s="21" t="s">
        <v>300</v>
      </c>
      <c r="D48" s="21" t="s">
        <v>92</v>
      </c>
      <c r="E48" s="24">
        <v>21046</v>
      </c>
      <c r="F48" s="22">
        <v>83.415820999999994</v>
      </c>
      <c r="G48" s="23">
        <v>0.50619078849085397</v>
      </c>
      <c r="H48" s="25"/>
    </row>
    <row r="49" spans="2:8" x14ac:dyDescent="0.2">
      <c r="B49" s="21" t="s">
        <v>593</v>
      </c>
      <c r="C49" s="21" t="s">
        <v>594</v>
      </c>
      <c r="D49" s="21" t="s">
        <v>44</v>
      </c>
      <c r="E49" s="24">
        <v>1808</v>
      </c>
      <c r="F49" s="22">
        <v>83.410272000000006</v>
      </c>
      <c r="G49" s="23">
        <v>0.50615711558981902</v>
      </c>
      <c r="H49" s="25"/>
    </row>
    <row r="50" spans="2:8" x14ac:dyDescent="0.2">
      <c r="B50" s="21" t="s">
        <v>258</v>
      </c>
      <c r="C50" s="21" t="s">
        <v>259</v>
      </c>
      <c r="D50" s="21" t="s">
        <v>143</v>
      </c>
      <c r="E50" s="24">
        <v>1143</v>
      </c>
      <c r="F50" s="22">
        <v>82.524600000000007</v>
      </c>
      <c r="G50" s="23">
        <v>0.500782607461148</v>
      </c>
      <c r="H50" s="25"/>
    </row>
    <row r="51" spans="2:8" x14ac:dyDescent="0.2">
      <c r="B51" s="21" t="s">
        <v>331</v>
      </c>
      <c r="C51" s="21" t="s">
        <v>332</v>
      </c>
      <c r="D51" s="21" t="s">
        <v>143</v>
      </c>
      <c r="E51" s="24">
        <v>1953</v>
      </c>
      <c r="F51" s="22">
        <v>81.932255999999995</v>
      </c>
      <c r="G51" s="23">
        <v>0.49718809657792001</v>
      </c>
      <c r="H51" s="25"/>
    </row>
    <row r="52" spans="2:8" x14ac:dyDescent="0.2">
      <c r="B52" s="21" t="s">
        <v>278</v>
      </c>
      <c r="C52" s="21" t="s">
        <v>279</v>
      </c>
      <c r="D52" s="21" t="s">
        <v>124</v>
      </c>
      <c r="E52" s="24">
        <v>21332</v>
      </c>
      <c r="F52" s="22">
        <v>81.754890000000003</v>
      </c>
      <c r="G52" s="23">
        <v>0.49611178953789897</v>
      </c>
      <c r="H52" s="25"/>
    </row>
    <row r="53" spans="2:8" x14ac:dyDescent="0.2">
      <c r="B53" s="21" t="s">
        <v>231</v>
      </c>
      <c r="C53" s="21" t="s">
        <v>232</v>
      </c>
      <c r="D53" s="21" t="s">
        <v>225</v>
      </c>
      <c r="E53" s="24">
        <v>3984</v>
      </c>
      <c r="F53" s="22">
        <v>74.285663999999997</v>
      </c>
      <c r="G53" s="23">
        <v>0.45078641417108001</v>
      </c>
      <c r="H53" s="25"/>
    </row>
    <row r="54" spans="2:8" x14ac:dyDescent="0.2">
      <c r="B54" s="21" t="s">
        <v>84</v>
      </c>
      <c r="C54" s="21" t="s">
        <v>85</v>
      </c>
      <c r="D54" s="21" t="s">
        <v>41</v>
      </c>
      <c r="E54" s="24">
        <v>4134</v>
      </c>
      <c r="F54" s="22">
        <v>74.031672</v>
      </c>
      <c r="G54" s="23">
        <v>0.44924511889628599</v>
      </c>
      <c r="H54" s="25"/>
    </row>
    <row r="55" spans="2:8" x14ac:dyDescent="0.2">
      <c r="B55" s="21" t="s">
        <v>260</v>
      </c>
      <c r="C55" s="21" t="s">
        <v>261</v>
      </c>
      <c r="D55" s="21" t="s">
        <v>95</v>
      </c>
      <c r="E55" s="24">
        <v>4308</v>
      </c>
      <c r="F55" s="22">
        <v>71.840208000000004</v>
      </c>
      <c r="G55" s="23">
        <v>0.43594669568578598</v>
      </c>
      <c r="H55" s="25"/>
    </row>
    <row r="56" spans="2:8" x14ac:dyDescent="0.2">
      <c r="B56" s="21" t="s">
        <v>268</v>
      </c>
      <c r="C56" s="21" t="s">
        <v>269</v>
      </c>
      <c r="D56" s="21" t="s">
        <v>47</v>
      </c>
      <c r="E56" s="24">
        <v>5982</v>
      </c>
      <c r="F56" s="22">
        <v>69.809939999999997</v>
      </c>
      <c r="G56" s="23">
        <v>0.42362645538307703</v>
      </c>
      <c r="H56" s="25"/>
    </row>
    <row r="57" spans="2:8" x14ac:dyDescent="0.2">
      <c r="B57" s="21" t="s">
        <v>607</v>
      </c>
      <c r="C57" s="21" t="s">
        <v>608</v>
      </c>
      <c r="D57" s="21" t="s">
        <v>115</v>
      </c>
      <c r="E57" s="24">
        <v>9778</v>
      </c>
      <c r="F57" s="22">
        <v>67.619759000000002</v>
      </c>
      <c r="G57" s="23">
        <v>0.41033581777935801</v>
      </c>
      <c r="H57" s="25"/>
    </row>
    <row r="58" spans="2:8" x14ac:dyDescent="0.2">
      <c r="B58" s="21" t="s">
        <v>662</v>
      </c>
      <c r="C58" s="21" t="s">
        <v>663</v>
      </c>
      <c r="D58" s="21" t="s">
        <v>124</v>
      </c>
      <c r="E58" s="24">
        <v>4120</v>
      </c>
      <c r="F58" s="22">
        <v>65.128960000000006</v>
      </c>
      <c r="G58" s="23">
        <v>0.39522094514887401</v>
      </c>
      <c r="H58" s="25"/>
    </row>
    <row r="59" spans="2:8" x14ac:dyDescent="0.2">
      <c r="B59" s="21" t="s">
        <v>656</v>
      </c>
      <c r="C59" s="21" t="s">
        <v>657</v>
      </c>
      <c r="D59" s="21" t="s">
        <v>267</v>
      </c>
      <c r="E59" s="24">
        <v>8147</v>
      </c>
      <c r="F59" s="22">
        <v>62.581180500000002</v>
      </c>
      <c r="G59" s="23">
        <v>0.37976029873258099</v>
      </c>
      <c r="H59" s="25"/>
    </row>
    <row r="60" spans="2:8" x14ac:dyDescent="0.2">
      <c r="B60" s="21" t="s">
        <v>595</v>
      </c>
      <c r="C60" s="21" t="s">
        <v>596</v>
      </c>
      <c r="D60" s="21" t="s">
        <v>64</v>
      </c>
      <c r="E60" s="24">
        <v>17420</v>
      </c>
      <c r="F60" s="22">
        <v>62.093589999999999</v>
      </c>
      <c r="G60" s="23">
        <v>0.37680146170745998</v>
      </c>
      <c r="H60" s="25"/>
    </row>
    <row r="61" spans="2:8" x14ac:dyDescent="0.2">
      <c r="B61" s="21" t="s">
        <v>60</v>
      </c>
      <c r="C61" s="21" t="s">
        <v>61</v>
      </c>
      <c r="D61" s="21" t="s">
        <v>44</v>
      </c>
      <c r="E61" s="24">
        <v>2977</v>
      </c>
      <c r="F61" s="22">
        <v>59.867469999999997</v>
      </c>
      <c r="G61" s="23">
        <v>0.36329273608962698</v>
      </c>
      <c r="H61" s="25"/>
    </row>
    <row r="62" spans="2:8" x14ac:dyDescent="0.2">
      <c r="B62" s="21" t="s">
        <v>148</v>
      </c>
      <c r="C62" s="21" t="s">
        <v>149</v>
      </c>
      <c r="D62" s="21" t="s">
        <v>100</v>
      </c>
      <c r="E62" s="24">
        <v>5952</v>
      </c>
      <c r="F62" s="22">
        <v>59.525951999999997</v>
      </c>
      <c r="G62" s="23">
        <v>0.36122030829797602</v>
      </c>
      <c r="H62" s="25"/>
    </row>
    <row r="63" spans="2:8" x14ac:dyDescent="0.2">
      <c r="B63" s="21" t="s">
        <v>51</v>
      </c>
      <c r="C63" s="21" t="s">
        <v>52</v>
      </c>
      <c r="D63" s="21" t="s">
        <v>53</v>
      </c>
      <c r="E63" s="24">
        <v>1327</v>
      </c>
      <c r="F63" s="22">
        <v>59.086002000000001</v>
      </c>
      <c r="G63" s="23">
        <v>0.35855056729768597</v>
      </c>
      <c r="H63" s="25"/>
    </row>
    <row r="64" spans="2:8" x14ac:dyDescent="0.2">
      <c r="B64" s="21" t="s">
        <v>354</v>
      </c>
      <c r="C64" s="21" t="s">
        <v>355</v>
      </c>
      <c r="D64" s="21" t="s">
        <v>35</v>
      </c>
      <c r="E64" s="24">
        <v>20533</v>
      </c>
      <c r="F64" s="22">
        <v>58.498517</v>
      </c>
      <c r="G64" s="23">
        <v>0.35498554220039003</v>
      </c>
      <c r="H64" s="25"/>
    </row>
    <row r="65" spans="2:8" x14ac:dyDescent="0.2">
      <c r="B65" s="21" t="s">
        <v>642</v>
      </c>
      <c r="C65" s="21" t="s">
        <v>643</v>
      </c>
      <c r="D65" s="21" t="s">
        <v>50</v>
      </c>
      <c r="E65" s="24">
        <v>1831</v>
      </c>
      <c r="F65" s="22">
        <v>58.386927999999997</v>
      </c>
      <c r="G65" s="23">
        <v>0.35430838859547698</v>
      </c>
      <c r="H65" s="25"/>
    </row>
    <row r="66" spans="2:8" x14ac:dyDescent="0.2">
      <c r="B66" s="21" t="s">
        <v>150</v>
      </c>
      <c r="C66" s="21" t="s">
        <v>151</v>
      </c>
      <c r="D66" s="21" t="s">
        <v>152</v>
      </c>
      <c r="E66" s="24">
        <v>5582</v>
      </c>
      <c r="F66" s="22">
        <v>57.265737999999999</v>
      </c>
      <c r="G66" s="23">
        <v>0.34750469064772099</v>
      </c>
      <c r="H66" s="25"/>
    </row>
    <row r="67" spans="2:8" x14ac:dyDescent="0.2">
      <c r="B67" s="21" t="s">
        <v>337</v>
      </c>
      <c r="C67" s="21" t="s">
        <v>338</v>
      </c>
      <c r="D67" s="21" t="s">
        <v>71</v>
      </c>
      <c r="E67" s="24">
        <v>6799</v>
      </c>
      <c r="F67" s="22">
        <v>56.975619999999999</v>
      </c>
      <c r="G67" s="23">
        <v>0.345744172589937</v>
      </c>
      <c r="H67" s="25"/>
    </row>
    <row r="68" spans="2:8" x14ac:dyDescent="0.2">
      <c r="B68" s="21" t="s">
        <v>305</v>
      </c>
      <c r="C68" s="21" t="s">
        <v>306</v>
      </c>
      <c r="D68" s="21" t="s">
        <v>296</v>
      </c>
      <c r="E68" s="24">
        <v>36327</v>
      </c>
      <c r="F68" s="22">
        <v>56.851754999999997</v>
      </c>
      <c r="G68" s="23">
        <v>0.34499252474586201</v>
      </c>
      <c r="H68" s="25"/>
    </row>
    <row r="69" spans="2:8" x14ac:dyDescent="0.2">
      <c r="B69" s="21" t="s">
        <v>297</v>
      </c>
      <c r="C69" s="21" t="s">
        <v>298</v>
      </c>
      <c r="D69" s="21" t="s">
        <v>44</v>
      </c>
      <c r="E69" s="24">
        <v>3366</v>
      </c>
      <c r="F69" s="22">
        <v>56.595923999999997</v>
      </c>
      <c r="G69" s="23">
        <v>0.343440069899072</v>
      </c>
      <c r="H69" s="25"/>
    </row>
    <row r="70" spans="2:8" x14ac:dyDescent="0.2">
      <c r="B70" s="21" t="s">
        <v>646</v>
      </c>
      <c r="C70" s="21" t="s">
        <v>647</v>
      </c>
      <c r="D70" s="21" t="s">
        <v>71</v>
      </c>
      <c r="E70" s="24">
        <v>6529</v>
      </c>
      <c r="F70" s="22">
        <v>56.410559999999997</v>
      </c>
      <c r="G70" s="23">
        <v>0.34231522873353498</v>
      </c>
      <c r="H70" s="25"/>
    </row>
    <row r="71" spans="2:8" x14ac:dyDescent="0.2">
      <c r="B71" s="21" t="s">
        <v>256</v>
      </c>
      <c r="C71" s="21" t="s">
        <v>257</v>
      </c>
      <c r="D71" s="21" t="s">
        <v>230</v>
      </c>
      <c r="E71" s="24">
        <v>1859</v>
      </c>
      <c r="F71" s="22">
        <v>56.091607000000003</v>
      </c>
      <c r="G71" s="23">
        <v>0.34037973174236502</v>
      </c>
      <c r="H71" s="25"/>
    </row>
    <row r="72" spans="2:8" x14ac:dyDescent="0.2">
      <c r="B72" s="21" t="s">
        <v>652</v>
      </c>
      <c r="C72" s="21" t="s">
        <v>653</v>
      </c>
      <c r="D72" s="21" t="s">
        <v>230</v>
      </c>
      <c r="E72" s="24">
        <v>4653</v>
      </c>
      <c r="F72" s="22">
        <v>55.352088000000002</v>
      </c>
      <c r="G72" s="23">
        <v>0.33589212134392499</v>
      </c>
      <c r="H72" s="25"/>
    </row>
    <row r="73" spans="2:8" x14ac:dyDescent="0.2">
      <c r="B73" s="21" t="s">
        <v>664</v>
      </c>
      <c r="C73" s="21" t="s">
        <v>665</v>
      </c>
      <c r="D73" s="21" t="s">
        <v>115</v>
      </c>
      <c r="E73" s="24">
        <v>2826</v>
      </c>
      <c r="F73" s="22">
        <v>55.310471999999997</v>
      </c>
      <c r="G73" s="23">
        <v>0.33563958368858299</v>
      </c>
      <c r="H73" s="25"/>
    </row>
    <row r="74" spans="2:8" x14ac:dyDescent="0.2">
      <c r="B74" s="21" t="s">
        <v>282</v>
      </c>
      <c r="C74" s="21" t="s">
        <v>283</v>
      </c>
      <c r="D74" s="21" t="s">
        <v>143</v>
      </c>
      <c r="E74" s="24">
        <v>1069</v>
      </c>
      <c r="F74" s="22">
        <v>55.235230000000001</v>
      </c>
      <c r="G74" s="23">
        <v>0.33518299395715001</v>
      </c>
      <c r="H74" s="25"/>
    </row>
    <row r="75" spans="2:8" x14ac:dyDescent="0.2">
      <c r="B75" s="21" t="s">
        <v>289</v>
      </c>
      <c r="C75" s="21" t="s">
        <v>290</v>
      </c>
      <c r="D75" s="21" t="s">
        <v>291</v>
      </c>
      <c r="E75" s="24">
        <v>14178</v>
      </c>
      <c r="F75" s="22">
        <v>54.953927999999998</v>
      </c>
      <c r="G75" s="23">
        <v>0.33347597388017802</v>
      </c>
      <c r="H75" s="25"/>
    </row>
    <row r="76" spans="2:8" x14ac:dyDescent="0.2">
      <c r="B76" s="21" t="s">
        <v>599</v>
      </c>
      <c r="C76" s="21" t="s">
        <v>600</v>
      </c>
      <c r="D76" s="21" t="s">
        <v>291</v>
      </c>
      <c r="E76" s="24">
        <v>6649</v>
      </c>
      <c r="F76" s="22">
        <v>53.45796</v>
      </c>
      <c r="G76" s="23">
        <v>0.32439801705617199</v>
      </c>
      <c r="H76" s="25"/>
    </row>
    <row r="77" spans="2:8" x14ac:dyDescent="0.2">
      <c r="B77" s="21" t="s">
        <v>137</v>
      </c>
      <c r="C77" s="21" t="s">
        <v>138</v>
      </c>
      <c r="D77" s="21" t="s">
        <v>124</v>
      </c>
      <c r="E77" s="24">
        <v>4363</v>
      </c>
      <c r="F77" s="22">
        <v>52.356000000000002</v>
      </c>
      <c r="G77" s="23">
        <v>0.31771101218589198</v>
      </c>
      <c r="H77" s="25"/>
    </row>
    <row r="78" spans="2:8" x14ac:dyDescent="0.2">
      <c r="B78" s="21" t="s">
        <v>591</v>
      </c>
      <c r="C78" s="21" t="s">
        <v>592</v>
      </c>
      <c r="D78" s="21" t="s">
        <v>95</v>
      </c>
      <c r="E78" s="24">
        <v>3265</v>
      </c>
      <c r="F78" s="22">
        <v>51.782899999999998</v>
      </c>
      <c r="G78" s="23">
        <v>0.31423327933609901</v>
      </c>
      <c r="H78" s="25"/>
    </row>
    <row r="79" spans="2:8" x14ac:dyDescent="0.2">
      <c r="B79" s="21" t="s">
        <v>98</v>
      </c>
      <c r="C79" s="21" t="s">
        <v>99</v>
      </c>
      <c r="D79" s="21" t="s">
        <v>100</v>
      </c>
      <c r="E79" s="24">
        <v>3104</v>
      </c>
      <c r="F79" s="22">
        <v>50.728672000000003</v>
      </c>
      <c r="G79" s="23">
        <v>0.30783592573852298</v>
      </c>
      <c r="H79" s="25"/>
    </row>
    <row r="80" spans="2:8" x14ac:dyDescent="0.2">
      <c r="B80" s="21" t="s">
        <v>65</v>
      </c>
      <c r="C80" s="21" t="s">
        <v>66</v>
      </c>
      <c r="D80" s="21" t="s">
        <v>35</v>
      </c>
      <c r="E80" s="24">
        <v>38935</v>
      </c>
      <c r="F80" s="22">
        <v>50.673902499999997</v>
      </c>
      <c r="G80" s="23">
        <v>0.30750356892589598</v>
      </c>
      <c r="H80" s="25"/>
    </row>
    <row r="81" spans="2:8" x14ac:dyDescent="0.2">
      <c r="B81" s="21" t="s">
        <v>307</v>
      </c>
      <c r="C81" s="21" t="s">
        <v>308</v>
      </c>
      <c r="D81" s="21" t="s">
        <v>71</v>
      </c>
      <c r="E81" s="24">
        <v>69934</v>
      </c>
      <c r="F81" s="22">
        <v>50.35248</v>
      </c>
      <c r="G81" s="23">
        <v>0.30555308631044897</v>
      </c>
      <c r="H81" s="25"/>
    </row>
    <row r="82" spans="2:8" x14ac:dyDescent="0.2">
      <c r="B82" s="21" t="s">
        <v>274</v>
      </c>
      <c r="C82" s="21" t="s">
        <v>275</v>
      </c>
      <c r="D82" s="21" t="s">
        <v>95</v>
      </c>
      <c r="E82" s="24">
        <v>24258</v>
      </c>
      <c r="F82" s="22">
        <v>49.607610000000001</v>
      </c>
      <c r="G82" s="23">
        <v>0.30103300453095999</v>
      </c>
      <c r="H82" s="25"/>
    </row>
    <row r="83" spans="2:8" x14ac:dyDescent="0.2">
      <c r="B83" s="21" t="s">
        <v>333</v>
      </c>
      <c r="C83" s="21" t="s">
        <v>334</v>
      </c>
      <c r="D83" s="21" t="s">
        <v>291</v>
      </c>
      <c r="E83" s="24">
        <v>1204</v>
      </c>
      <c r="F83" s="22">
        <v>48.400799999999997</v>
      </c>
      <c r="G83" s="23">
        <v>0.293709740213288</v>
      </c>
      <c r="H83" s="25"/>
    </row>
    <row r="84" spans="2:8" x14ac:dyDescent="0.2">
      <c r="B84" s="21" t="s">
        <v>116</v>
      </c>
      <c r="C84" s="21" t="s">
        <v>117</v>
      </c>
      <c r="D84" s="21" t="s">
        <v>38</v>
      </c>
      <c r="E84" s="24">
        <v>12721</v>
      </c>
      <c r="F84" s="22">
        <v>48.123542999999998</v>
      </c>
      <c r="G84" s="23">
        <v>0.29202726634008103</v>
      </c>
      <c r="H84" s="25"/>
    </row>
    <row r="85" spans="2:8" x14ac:dyDescent="0.2">
      <c r="B85" s="21" t="s">
        <v>349</v>
      </c>
      <c r="C85" s="21" t="s">
        <v>350</v>
      </c>
      <c r="D85" s="21" t="s">
        <v>351</v>
      </c>
      <c r="E85" s="24">
        <v>3280</v>
      </c>
      <c r="F85" s="22">
        <v>47.940480000000001</v>
      </c>
      <c r="G85" s="23">
        <v>0.29091638829317601</v>
      </c>
      <c r="H85" s="25"/>
    </row>
    <row r="86" spans="2:8" x14ac:dyDescent="0.2">
      <c r="B86" s="21" t="s">
        <v>605</v>
      </c>
      <c r="C86" s="21" t="s">
        <v>606</v>
      </c>
      <c r="D86" s="21" t="s">
        <v>351</v>
      </c>
      <c r="E86" s="24">
        <v>250</v>
      </c>
      <c r="F86" s="22">
        <v>47</v>
      </c>
      <c r="G86" s="23">
        <v>0.28520928972299098</v>
      </c>
      <c r="H86" s="25"/>
    </row>
    <row r="87" spans="2:8" x14ac:dyDescent="0.2">
      <c r="B87" s="21" t="s">
        <v>678</v>
      </c>
      <c r="C87" s="21" t="s">
        <v>679</v>
      </c>
      <c r="D87" s="21" t="s">
        <v>115</v>
      </c>
      <c r="E87" s="24">
        <v>4515</v>
      </c>
      <c r="F87" s="22">
        <v>46.820549999999997</v>
      </c>
      <c r="G87" s="23">
        <v>0.28412033638169798</v>
      </c>
      <c r="H87" s="25"/>
    </row>
    <row r="88" spans="2:8" x14ac:dyDescent="0.2">
      <c r="B88" s="21" t="s">
        <v>141</v>
      </c>
      <c r="C88" s="21" t="s">
        <v>142</v>
      </c>
      <c r="D88" s="21" t="s">
        <v>143</v>
      </c>
      <c r="E88" s="24">
        <v>17403</v>
      </c>
      <c r="F88" s="22">
        <v>46.187562</v>
      </c>
      <c r="G88" s="23">
        <v>0.28027918621397002</v>
      </c>
      <c r="H88" s="25"/>
    </row>
    <row r="89" spans="2:8" x14ac:dyDescent="0.2">
      <c r="B89" s="21" t="s">
        <v>80</v>
      </c>
      <c r="C89" s="21" t="s">
        <v>81</v>
      </c>
      <c r="D89" s="21" t="s">
        <v>71</v>
      </c>
      <c r="E89" s="24">
        <v>19353</v>
      </c>
      <c r="F89" s="22">
        <v>46.176257999999997</v>
      </c>
      <c r="G89" s="23">
        <v>0.28021059034565099</v>
      </c>
      <c r="H89" s="25"/>
    </row>
    <row r="90" spans="2:8" x14ac:dyDescent="0.2">
      <c r="B90" s="21" t="s">
        <v>45</v>
      </c>
      <c r="C90" s="21" t="s">
        <v>46</v>
      </c>
      <c r="D90" s="21" t="s">
        <v>47</v>
      </c>
      <c r="E90" s="24">
        <v>968</v>
      </c>
      <c r="F90" s="22">
        <v>44.915199999999999</v>
      </c>
      <c r="G90" s="23">
        <v>0.27255813382480998</v>
      </c>
      <c r="H90" s="25"/>
    </row>
    <row r="91" spans="2:8" x14ac:dyDescent="0.2">
      <c r="B91" s="21" t="s">
        <v>603</v>
      </c>
      <c r="C91" s="21" t="s">
        <v>604</v>
      </c>
      <c r="D91" s="21" t="s">
        <v>230</v>
      </c>
      <c r="E91" s="24">
        <v>1401</v>
      </c>
      <c r="F91" s="22">
        <v>44.817990000000002</v>
      </c>
      <c r="G91" s="23">
        <v>0.27196823605770398</v>
      </c>
      <c r="H91" s="25"/>
    </row>
    <row r="92" spans="2:8" x14ac:dyDescent="0.2">
      <c r="B92" s="21" t="s">
        <v>329</v>
      </c>
      <c r="C92" s="21" t="s">
        <v>330</v>
      </c>
      <c r="D92" s="21" t="s">
        <v>41</v>
      </c>
      <c r="E92" s="24">
        <v>2177</v>
      </c>
      <c r="F92" s="22">
        <v>44.519649999999999</v>
      </c>
      <c r="G92" s="23">
        <v>0.27015782457906701</v>
      </c>
      <c r="H92" s="25"/>
    </row>
    <row r="93" spans="2:8" x14ac:dyDescent="0.2">
      <c r="B93" s="21" t="s">
        <v>107</v>
      </c>
      <c r="C93" s="21" t="s">
        <v>108</v>
      </c>
      <c r="D93" s="21" t="s">
        <v>71</v>
      </c>
      <c r="E93" s="24">
        <v>35884</v>
      </c>
      <c r="F93" s="22">
        <v>44.083494000000002</v>
      </c>
      <c r="G93" s="23">
        <v>0.26751110664356897</v>
      </c>
      <c r="H93" s="25"/>
    </row>
    <row r="94" spans="2:8" x14ac:dyDescent="0.2">
      <c r="B94" s="21" t="s">
        <v>365</v>
      </c>
      <c r="C94" s="21" t="s">
        <v>366</v>
      </c>
      <c r="D94" s="21" t="s">
        <v>367</v>
      </c>
      <c r="E94" s="24">
        <v>18364</v>
      </c>
      <c r="F94" s="22">
        <v>43.687956</v>
      </c>
      <c r="G94" s="23">
        <v>0.26511087021721902</v>
      </c>
      <c r="H94" s="25"/>
    </row>
    <row r="95" spans="2:8" x14ac:dyDescent="0.2">
      <c r="B95" s="21" t="s">
        <v>601</v>
      </c>
      <c r="C95" s="21" t="s">
        <v>602</v>
      </c>
      <c r="D95" s="21" t="s">
        <v>286</v>
      </c>
      <c r="E95" s="24">
        <v>10952</v>
      </c>
      <c r="F95" s="22">
        <v>42.931840000000001</v>
      </c>
      <c r="G95" s="23">
        <v>0.26052254452981</v>
      </c>
      <c r="H95" s="25"/>
    </row>
    <row r="96" spans="2:8" x14ac:dyDescent="0.2">
      <c r="B96" s="21" t="s">
        <v>644</v>
      </c>
      <c r="C96" s="21" t="s">
        <v>645</v>
      </c>
      <c r="D96" s="21" t="s">
        <v>41</v>
      </c>
      <c r="E96" s="24">
        <v>694</v>
      </c>
      <c r="F96" s="22">
        <v>41.973120000000002</v>
      </c>
      <c r="G96" s="23">
        <v>0.25470476048208202</v>
      </c>
      <c r="H96" s="25"/>
    </row>
    <row r="97" spans="2:8" x14ac:dyDescent="0.2">
      <c r="B97" s="21" t="s">
        <v>90</v>
      </c>
      <c r="C97" s="21" t="s">
        <v>91</v>
      </c>
      <c r="D97" s="21" t="s">
        <v>92</v>
      </c>
      <c r="E97" s="24">
        <v>28951</v>
      </c>
      <c r="F97" s="22">
        <v>41.926838199999999</v>
      </c>
      <c r="G97" s="23">
        <v>0.254423909433038</v>
      </c>
      <c r="H97" s="25"/>
    </row>
    <row r="98" spans="2:8" x14ac:dyDescent="0.2">
      <c r="B98" s="21" t="s">
        <v>881</v>
      </c>
      <c r="C98" s="21" t="s">
        <v>882</v>
      </c>
      <c r="D98" s="21" t="s">
        <v>883</v>
      </c>
      <c r="E98" s="24">
        <v>5082</v>
      </c>
      <c r="F98" s="22">
        <v>41.901090000000003</v>
      </c>
      <c r="G98" s="23">
        <v>0.254267662074875</v>
      </c>
      <c r="H98" s="25"/>
    </row>
    <row r="99" spans="2:8" x14ac:dyDescent="0.2">
      <c r="B99" s="21" t="s">
        <v>347</v>
      </c>
      <c r="C99" s="21" t="s">
        <v>348</v>
      </c>
      <c r="D99" s="21" t="s">
        <v>44</v>
      </c>
      <c r="E99" s="24">
        <v>1805</v>
      </c>
      <c r="F99" s="22">
        <v>41.491534999999999</v>
      </c>
      <c r="G99" s="23">
        <v>0.25178236652907698</v>
      </c>
      <c r="H99" s="25"/>
    </row>
    <row r="100" spans="2:8" x14ac:dyDescent="0.2">
      <c r="B100" s="21" t="s">
        <v>228</v>
      </c>
      <c r="C100" s="21" t="s">
        <v>229</v>
      </c>
      <c r="D100" s="21" t="s">
        <v>230</v>
      </c>
      <c r="E100" s="24">
        <v>12065</v>
      </c>
      <c r="F100" s="22">
        <v>41.461372500000003</v>
      </c>
      <c r="G100" s="23">
        <v>0.25159933195032702</v>
      </c>
      <c r="H100" s="25"/>
    </row>
    <row r="101" spans="2:8" x14ac:dyDescent="0.2">
      <c r="B101" s="21" t="s">
        <v>654</v>
      </c>
      <c r="C101" s="21" t="s">
        <v>655</v>
      </c>
      <c r="D101" s="21" t="s">
        <v>291</v>
      </c>
      <c r="E101" s="24">
        <v>121592</v>
      </c>
      <c r="F101" s="22">
        <v>41.219687999999998</v>
      </c>
      <c r="G101" s="23">
        <v>0.250132722065602</v>
      </c>
      <c r="H101" s="25"/>
    </row>
    <row r="102" spans="2:8" x14ac:dyDescent="0.2">
      <c r="B102" s="21" t="s">
        <v>86</v>
      </c>
      <c r="C102" s="21" t="s">
        <v>87</v>
      </c>
      <c r="D102" s="21" t="s">
        <v>71</v>
      </c>
      <c r="E102" s="24">
        <v>34954</v>
      </c>
      <c r="F102" s="22">
        <v>41.084931599999997</v>
      </c>
      <c r="G102" s="23">
        <v>0.249314982126674</v>
      </c>
      <c r="H102" s="25"/>
    </row>
    <row r="103" spans="2:8" x14ac:dyDescent="0.2">
      <c r="B103" s="21" t="s">
        <v>658</v>
      </c>
      <c r="C103" s="21" t="s">
        <v>659</v>
      </c>
      <c r="D103" s="21" t="s">
        <v>53</v>
      </c>
      <c r="E103" s="24">
        <v>1879</v>
      </c>
      <c r="F103" s="22">
        <v>40.682229</v>
      </c>
      <c r="G103" s="23">
        <v>0.246871268881661</v>
      </c>
      <c r="H103" s="25"/>
    </row>
    <row r="104" spans="2:8" x14ac:dyDescent="0.2">
      <c r="B104" s="21" t="s">
        <v>615</v>
      </c>
      <c r="C104" s="21" t="s">
        <v>616</v>
      </c>
      <c r="D104" s="21" t="s">
        <v>127</v>
      </c>
      <c r="E104" s="24">
        <v>3809</v>
      </c>
      <c r="F104" s="22">
        <v>40.421107999999997</v>
      </c>
      <c r="G104" s="23">
        <v>0.24528671281907</v>
      </c>
      <c r="H104" s="25"/>
    </row>
    <row r="105" spans="2:8" x14ac:dyDescent="0.2">
      <c r="B105" s="21" t="s">
        <v>280</v>
      </c>
      <c r="C105" s="21" t="s">
        <v>281</v>
      </c>
      <c r="D105" s="21" t="s">
        <v>53</v>
      </c>
      <c r="E105" s="24">
        <v>511</v>
      </c>
      <c r="F105" s="22">
        <v>39.79157</v>
      </c>
      <c r="G105" s="23">
        <v>0.241466498226865</v>
      </c>
      <c r="H105" s="25"/>
    </row>
    <row r="106" spans="2:8" x14ac:dyDescent="0.2">
      <c r="B106" s="21" t="s">
        <v>650</v>
      </c>
      <c r="C106" s="21" t="s">
        <v>651</v>
      </c>
      <c r="D106" s="21" t="s">
        <v>296</v>
      </c>
      <c r="E106" s="24">
        <v>2302</v>
      </c>
      <c r="F106" s="22">
        <v>39.5944</v>
      </c>
      <c r="G106" s="23">
        <v>0.240270014915064</v>
      </c>
      <c r="H106" s="25"/>
    </row>
    <row r="107" spans="2:8" x14ac:dyDescent="0.2">
      <c r="B107" s="21" t="s">
        <v>714</v>
      </c>
      <c r="C107" s="21" t="s">
        <v>715</v>
      </c>
      <c r="D107" s="21" t="s">
        <v>115</v>
      </c>
      <c r="E107" s="24">
        <v>2593</v>
      </c>
      <c r="F107" s="22">
        <v>37.684069000000001</v>
      </c>
      <c r="G107" s="23">
        <v>0.228677586241749</v>
      </c>
      <c r="H107" s="25"/>
    </row>
    <row r="108" spans="2:8" x14ac:dyDescent="0.2">
      <c r="B108" s="21" t="s">
        <v>233</v>
      </c>
      <c r="C108" s="21" t="s">
        <v>234</v>
      </c>
      <c r="D108" s="21" t="s">
        <v>235</v>
      </c>
      <c r="E108" s="24">
        <v>11886</v>
      </c>
      <c r="F108" s="22">
        <v>37.589475</v>
      </c>
      <c r="G108" s="23">
        <v>0.228103563102343</v>
      </c>
      <c r="H108" s="25"/>
    </row>
    <row r="109" spans="2:8" x14ac:dyDescent="0.2">
      <c r="B109" s="21" t="s">
        <v>676</v>
      </c>
      <c r="C109" s="21" t="s">
        <v>677</v>
      </c>
      <c r="D109" s="21" t="s">
        <v>44</v>
      </c>
      <c r="E109" s="24">
        <v>735</v>
      </c>
      <c r="F109" s="22">
        <v>37.584225000000004</v>
      </c>
      <c r="G109" s="23">
        <v>0.228071704617853</v>
      </c>
      <c r="H109" s="25"/>
    </row>
    <row r="110" spans="2:8" x14ac:dyDescent="0.2">
      <c r="B110" s="21" t="s">
        <v>625</v>
      </c>
      <c r="C110" s="21" t="s">
        <v>626</v>
      </c>
      <c r="D110" s="21" t="s">
        <v>44</v>
      </c>
      <c r="E110" s="24">
        <v>2992</v>
      </c>
      <c r="F110" s="22">
        <v>37.265360000000001</v>
      </c>
      <c r="G110" s="23">
        <v>0.22613674163556499</v>
      </c>
      <c r="H110" s="25"/>
    </row>
    <row r="111" spans="2:8" x14ac:dyDescent="0.2">
      <c r="B111" s="21" t="s">
        <v>363</v>
      </c>
      <c r="C111" s="21" t="s">
        <v>364</v>
      </c>
      <c r="D111" s="21" t="s">
        <v>71</v>
      </c>
      <c r="E111" s="24">
        <v>19900</v>
      </c>
      <c r="F111" s="22">
        <v>37.014000000000003</v>
      </c>
      <c r="G111" s="23">
        <v>0.224611418080995</v>
      </c>
      <c r="H111" s="25"/>
    </row>
    <row r="112" spans="2:8" x14ac:dyDescent="0.2">
      <c r="B112" s="21" t="s">
        <v>668</v>
      </c>
      <c r="C112" s="21" t="s">
        <v>669</v>
      </c>
      <c r="D112" s="21" t="s">
        <v>351</v>
      </c>
      <c r="E112" s="24">
        <v>1517</v>
      </c>
      <c r="F112" s="22">
        <v>35.429535000000001</v>
      </c>
      <c r="G112" s="23">
        <v>0.21499643643757099</v>
      </c>
      <c r="H112" s="25"/>
    </row>
    <row r="113" spans="2:8" x14ac:dyDescent="0.2">
      <c r="B113" s="21" t="s">
        <v>292</v>
      </c>
      <c r="C113" s="21" t="s">
        <v>293</v>
      </c>
      <c r="D113" s="21" t="s">
        <v>152</v>
      </c>
      <c r="E113" s="24">
        <v>4371</v>
      </c>
      <c r="F113" s="22">
        <v>34.968000000000004</v>
      </c>
      <c r="G113" s="23">
        <v>0.21219571155390499</v>
      </c>
      <c r="H113" s="25"/>
    </row>
    <row r="114" spans="2:8" x14ac:dyDescent="0.2">
      <c r="B114" s="21" t="s">
        <v>39</v>
      </c>
      <c r="C114" s="21" t="s">
        <v>40</v>
      </c>
      <c r="D114" s="21" t="s">
        <v>41</v>
      </c>
      <c r="E114" s="24">
        <v>17572</v>
      </c>
      <c r="F114" s="22">
        <v>34.847033199999998</v>
      </c>
      <c r="G114" s="23">
        <v>0.211461650806925</v>
      </c>
      <c r="H114" s="25"/>
    </row>
    <row r="115" spans="2:8" x14ac:dyDescent="0.2">
      <c r="B115" s="21" t="s">
        <v>48</v>
      </c>
      <c r="C115" s="21" t="s">
        <v>49</v>
      </c>
      <c r="D115" s="21" t="s">
        <v>50</v>
      </c>
      <c r="E115" s="24">
        <v>1507</v>
      </c>
      <c r="F115" s="22">
        <v>34.804164999999998</v>
      </c>
      <c r="G115" s="23">
        <v>0.21120151444790999</v>
      </c>
      <c r="H115" s="25"/>
    </row>
    <row r="116" spans="2:8" x14ac:dyDescent="0.2">
      <c r="B116" s="21" t="s">
        <v>871</v>
      </c>
      <c r="C116" s="21" t="s">
        <v>872</v>
      </c>
      <c r="D116" s="21" t="s">
        <v>71</v>
      </c>
      <c r="E116" s="24">
        <v>9758</v>
      </c>
      <c r="F116" s="22">
        <v>34.748238000000001</v>
      </c>
      <c r="G116" s="23">
        <v>0.210862133597988</v>
      </c>
      <c r="H116" s="25"/>
    </row>
    <row r="117" spans="2:8" x14ac:dyDescent="0.2">
      <c r="B117" s="21" t="s">
        <v>904</v>
      </c>
      <c r="C117" s="21" t="s">
        <v>905</v>
      </c>
      <c r="D117" s="21" t="s">
        <v>906</v>
      </c>
      <c r="E117" s="24">
        <v>10578</v>
      </c>
      <c r="F117" s="22">
        <v>34.584771000000003</v>
      </c>
      <c r="G117" s="23">
        <v>0.20987016962004901</v>
      </c>
      <c r="H117" s="25"/>
    </row>
    <row r="118" spans="2:8" x14ac:dyDescent="0.2">
      <c r="B118" s="21" t="s">
        <v>672</v>
      </c>
      <c r="C118" s="21" t="s">
        <v>673</v>
      </c>
      <c r="D118" s="21" t="s">
        <v>35</v>
      </c>
      <c r="E118" s="24">
        <v>10011</v>
      </c>
      <c r="F118" s="22">
        <v>34.092460500000001</v>
      </c>
      <c r="G118" s="23">
        <v>0.20688269030029999</v>
      </c>
      <c r="H118" s="25"/>
    </row>
    <row r="119" spans="2:8" x14ac:dyDescent="0.2">
      <c r="B119" s="21" t="s">
        <v>693</v>
      </c>
      <c r="C119" s="21" t="s">
        <v>694</v>
      </c>
      <c r="D119" s="21" t="s">
        <v>44</v>
      </c>
      <c r="E119" s="24">
        <v>1351</v>
      </c>
      <c r="F119" s="22">
        <v>33.677728000000002</v>
      </c>
      <c r="G119" s="23">
        <v>0.204365976220512</v>
      </c>
      <c r="H119" s="25"/>
    </row>
    <row r="120" spans="2:8" x14ac:dyDescent="0.2">
      <c r="B120" s="21" t="s">
        <v>613</v>
      </c>
      <c r="C120" s="21" t="s">
        <v>614</v>
      </c>
      <c r="D120" s="21" t="s">
        <v>296</v>
      </c>
      <c r="E120" s="24">
        <v>71</v>
      </c>
      <c r="F120" s="22">
        <v>33.512</v>
      </c>
      <c r="G120" s="23">
        <v>0.20336029185525301</v>
      </c>
      <c r="H120" s="25"/>
    </row>
    <row r="121" spans="2:8" x14ac:dyDescent="0.2">
      <c r="B121" s="21" t="s">
        <v>315</v>
      </c>
      <c r="C121" s="21" t="s">
        <v>316</v>
      </c>
      <c r="D121" s="21" t="s">
        <v>291</v>
      </c>
      <c r="E121" s="24">
        <v>123</v>
      </c>
      <c r="F121" s="22">
        <v>33.486750000000001</v>
      </c>
      <c r="G121" s="23">
        <v>0.20320706771556099</v>
      </c>
      <c r="H121" s="25"/>
    </row>
    <row r="122" spans="2:8" x14ac:dyDescent="0.2">
      <c r="B122" s="21" t="s">
        <v>287</v>
      </c>
      <c r="C122" s="21" t="s">
        <v>288</v>
      </c>
      <c r="D122" s="21" t="s">
        <v>95</v>
      </c>
      <c r="E122" s="24">
        <v>10640</v>
      </c>
      <c r="F122" s="22">
        <v>33.367040000000003</v>
      </c>
      <c r="G122" s="23">
        <v>0.20248063358635399</v>
      </c>
      <c r="H122" s="25"/>
    </row>
    <row r="123" spans="2:8" x14ac:dyDescent="0.2">
      <c r="B123" s="21" t="s">
        <v>875</v>
      </c>
      <c r="C123" s="21" t="s">
        <v>876</v>
      </c>
      <c r="D123" s="21" t="s">
        <v>351</v>
      </c>
      <c r="E123" s="24">
        <v>384</v>
      </c>
      <c r="F123" s="22">
        <v>33.331200000000003</v>
      </c>
      <c r="G123" s="23">
        <v>0.202263146332233</v>
      </c>
      <c r="H123" s="25"/>
    </row>
    <row r="124" spans="2:8" x14ac:dyDescent="0.2">
      <c r="B124" s="21" t="s">
        <v>301</v>
      </c>
      <c r="C124" s="21" t="s">
        <v>302</v>
      </c>
      <c r="D124" s="21" t="s">
        <v>44</v>
      </c>
      <c r="E124" s="24">
        <v>1718</v>
      </c>
      <c r="F124" s="22">
        <v>33.119604000000002</v>
      </c>
      <c r="G124" s="23">
        <v>0.20097912197333501</v>
      </c>
      <c r="H124" s="25"/>
    </row>
    <row r="125" spans="2:8" x14ac:dyDescent="0.2">
      <c r="B125" s="21" t="s">
        <v>660</v>
      </c>
      <c r="C125" s="21" t="s">
        <v>661</v>
      </c>
      <c r="D125" s="21" t="s">
        <v>286</v>
      </c>
      <c r="E125" s="24">
        <v>2474</v>
      </c>
      <c r="F125" s="22">
        <v>32.995738000000003</v>
      </c>
      <c r="G125" s="23">
        <v>0.20022746806097699</v>
      </c>
      <c r="H125" s="25"/>
    </row>
    <row r="126" spans="2:8" x14ac:dyDescent="0.2">
      <c r="B126" s="21" t="s">
        <v>323</v>
      </c>
      <c r="C126" s="21" t="s">
        <v>324</v>
      </c>
      <c r="D126" s="21" t="s">
        <v>95</v>
      </c>
      <c r="E126" s="24">
        <v>319</v>
      </c>
      <c r="F126" s="22">
        <v>32.592230000000001</v>
      </c>
      <c r="G126" s="23">
        <v>0.19777886742102899</v>
      </c>
      <c r="H126" s="25"/>
    </row>
    <row r="127" spans="2:8" x14ac:dyDescent="0.2">
      <c r="B127" s="21" t="s">
        <v>877</v>
      </c>
      <c r="C127" s="21" t="s">
        <v>878</v>
      </c>
      <c r="D127" s="21" t="s">
        <v>53</v>
      </c>
      <c r="E127" s="24">
        <v>1387</v>
      </c>
      <c r="F127" s="22">
        <v>32.477992</v>
      </c>
      <c r="G127" s="23">
        <v>0.19708563893508499</v>
      </c>
      <c r="H127" s="25"/>
    </row>
    <row r="128" spans="2:8" x14ac:dyDescent="0.2">
      <c r="B128" s="21" t="s">
        <v>869</v>
      </c>
      <c r="C128" s="21" t="s">
        <v>870</v>
      </c>
      <c r="D128" s="21" t="s">
        <v>296</v>
      </c>
      <c r="E128" s="24">
        <v>3637</v>
      </c>
      <c r="F128" s="22">
        <v>32.387484999999998</v>
      </c>
      <c r="G128" s="23">
        <v>0.19653641686732001</v>
      </c>
      <c r="H128" s="25"/>
    </row>
    <row r="129" spans="2:8" x14ac:dyDescent="0.2">
      <c r="B129" s="21" t="s">
        <v>619</v>
      </c>
      <c r="C129" s="21" t="s">
        <v>620</v>
      </c>
      <c r="D129" s="21" t="s">
        <v>291</v>
      </c>
      <c r="E129" s="24">
        <v>505</v>
      </c>
      <c r="F129" s="22">
        <v>32.385649999999998</v>
      </c>
      <c r="G129" s="23">
        <v>0.196525281568455</v>
      </c>
      <c r="H129" s="25"/>
    </row>
    <row r="130" spans="2:8" x14ac:dyDescent="0.2">
      <c r="B130" s="21" t="s">
        <v>684</v>
      </c>
      <c r="C130" s="21" t="s">
        <v>685</v>
      </c>
      <c r="D130" s="21" t="s">
        <v>71</v>
      </c>
      <c r="E130" s="24">
        <v>3728</v>
      </c>
      <c r="F130" s="22">
        <v>32.265839999999997</v>
      </c>
      <c r="G130" s="23">
        <v>0.19579824061097201</v>
      </c>
      <c r="H130" s="25"/>
    </row>
    <row r="131" spans="2:8" x14ac:dyDescent="0.2">
      <c r="B131" s="21" t="s">
        <v>118</v>
      </c>
      <c r="C131" s="21" t="s">
        <v>119</v>
      </c>
      <c r="D131" s="21" t="s">
        <v>115</v>
      </c>
      <c r="E131" s="24">
        <v>2046</v>
      </c>
      <c r="F131" s="22">
        <v>32.08128</v>
      </c>
      <c r="G131" s="23">
        <v>0.194678278344774</v>
      </c>
      <c r="H131" s="25"/>
    </row>
    <row r="132" spans="2:8" x14ac:dyDescent="0.2">
      <c r="B132" s="21" t="s">
        <v>680</v>
      </c>
      <c r="C132" s="21" t="s">
        <v>681</v>
      </c>
      <c r="D132" s="21" t="s">
        <v>29</v>
      </c>
      <c r="E132" s="24">
        <v>135</v>
      </c>
      <c r="F132" s="22">
        <v>31.04325</v>
      </c>
      <c r="G132" s="23">
        <v>0.188379218791346</v>
      </c>
      <c r="H132" s="25"/>
    </row>
    <row r="133" spans="2:8" x14ac:dyDescent="0.2">
      <c r="B133" s="21" t="s">
        <v>623</v>
      </c>
      <c r="C133" s="21" t="s">
        <v>624</v>
      </c>
      <c r="D133" s="21" t="s">
        <v>38</v>
      </c>
      <c r="E133" s="24">
        <v>260732</v>
      </c>
      <c r="F133" s="22">
        <v>30.844595600000002</v>
      </c>
      <c r="G133" s="23">
        <v>0.187173727720615</v>
      </c>
      <c r="H133" s="25"/>
    </row>
    <row r="134" spans="2:8" x14ac:dyDescent="0.2">
      <c r="B134" s="21" t="s">
        <v>690</v>
      </c>
      <c r="C134" s="21" t="s">
        <v>691</v>
      </c>
      <c r="D134" s="21" t="s">
        <v>692</v>
      </c>
      <c r="E134" s="24">
        <v>5978</v>
      </c>
      <c r="F134" s="22">
        <v>30.688063</v>
      </c>
      <c r="G134" s="23">
        <v>0.18622384364264699</v>
      </c>
      <c r="H134" s="25"/>
    </row>
    <row r="135" spans="2:8" x14ac:dyDescent="0.2">
      <c r="B135" s="21" t="s">
        <v>879</v>
      </c>
      <c r="C135" s="21" t="s">
        <v>880</v>
      </c>
      <c r="D135" s="21" t="s">
        <v>44</v>
      </c>
      <c r="E135" s="24">
        <v>982</v>
      </c>
      <c r="F135" s="22">
        <v>30.401738000000002</v>
      </c>
      <c r="G135" s="23">
        <v>0.184486342581372</v>
      </c>
      <c r="H135" s="25"/>
    </row>
    <row r="136" spans="2:8" x14ac:dyDescent="0.2">
      <c r="B136" s="21" t="s">
        <v>243</v>
      </c>
      <c r="C136" s="21" t="s">
        <v>244</v>
      </c>
      <c r="D136" s="21" t="s">
        <v>235</v>
      </c>
      <c r="E136" s="24">
        <v>11438</v>
      </c>
      <c r="F136" s="22">
        <v>30.310700000000001</v>
      </c>
      <c r="G136" s="23">
        <v>0.183933898255461</v>
      </c>
      <c r="H136" s="25"/>
    </row>
    <row r="137" spans="2:8" x14ac:dyDescent="0.2">
      <c r="B137" s="21" t="s">
        <v>113</v>
      </c>
      <c r="C137" s="21" t="s">
        <v>114</v>
      </c>
      <c r="D137" s="21" t="s">
        <v>115</v>
      </c>
      <c r="E137" s="24">
        <v>1839</v>
      </c>
      <c r="F137" s="22">
        <v>30.279135</v>
      </c>
      <c r="G137" s="23">
        <v>0.18374235291013899</v>
      </c>
      <c r="H137" s="25"/>
    </row>
    <row r="138" spans="2:8" x14ac:dyDescent="0.2">
      <c r="B138" s="21" t="s">
        <v>907</v>
      </c>
      <c r="C138" s="21" t="s">
        <v>908</v>
      </c>
      <c r="D138" s="21" t="s">
        <v>267</v>
      </c>
      <c r="E138" s="24">
        <v>4275</v>
      </c>
      <c r="F138" s="22">
        <v>30.001950000000001</v>
      </c>
      <c r="G138" s="23">
        <v>0.182060315953291</v>
      </c>
      <c r="H138" s="25"/>
    </row>
    <row r="139" spans="2:8" x14ac:dyDescent="0.2">
      <c r="B139" s="21" t="s">
        <v>712</v>
      </c>
      <c r="C139" s="21" t="s">
        <v>713</v>
      </c>
      <c r="D139" s="21" t="s">
        <v>44</v>
      </c>
      <c r="E139" s="24">
        <v>8436</v>
      </c>
      <c r="F139" s="22">
        <v>29.677848000000001</v>
      </c>
      <c r="G139" s="23">
        <v>0.18009357337418899</v>
      </c>
      <c r="H139" s="25"/>
    </row>
    <row r="140" spans="2:8" x14ac:dyDescent="0.2">
      <c r="B140" s="21" t="s">
        <v>759</v>
      </c>
      <c r="C140" s="21" t="s">
        <v>760</v>
      </c>
      <c r="D140" s="21" t="s">
        <v>267</v>
      </c>
      <c r="E140" s="24">
        <v>4243</v>
      </c>
      <c r="F140" s="22">
        <v>28.901194499999999</v>
      </c>
      <c r="G140" s="23">
        <v>0.175380620329596</v>
      </c>
      <c r="H140" s="25"/>
    </row>
    <row r="141" spans="2:8" x14ac:dyDescent="0.2">
      <c r="B141" s="21" t="s">
        <v>627</v>
      </c>
      <c r="C141" s="21" t="s">
        <v>628</v>
      </c>
      <c r="D141" s="21" t="s">
        <v>291</v>
      </c>
      <c r="E141" s="24">
        <v>868</v>
      </c>
      <c r="F141" s="22">
        <v>28.67004</v>
      </c>
      <c r="G141" s="23">
        <v>0.17397790946233499</v>
      </c>
      <c r="H141" s="25"/>
    </row>
    <row r="142" spans="2:8" x14ac:dyDescent="0.2">
      <c r="B142" s="21" t="s">
        <v>695</v>
      </c>
      <c r="C142" s="21" t="s">
        <v>696</v>
      </c>
      <c r="D142" s="21" t="s">
        <v>64</v>
      </c>
      <c r="E142" s="24">
        <v>9090</v>
      </c>
      <c r="F142" s="22">
        <v>28.592594999999999</v>
      </c>
      <c r="G142" s="23">
        <v>0.173507951303982</v>
      </c>
      <c r="H142" s="25"/>
    </row>
    <row r="143" spans="2:8" x14ac:dyDescent="0.2">
      <c r="B143" s="21" t="s">
        <v>686</v>
      </c>
      <c r="C143" s="21" t="s">
        <v>687</v>
      </c>
      <c r="D143" s="21" t="s">
        <v>77</v>
      </c>
      <c r="E143" s="24">
        <v>32840</v>
      </c>
      <c r="F143" s="22">
        <v>28.544528</v>
      </c>
      <c r="G143" s="23">
        <v>0.173216267156554</v>
      </c>
      <c r="H143" s="25"/>
    </row>
    <row r="144" spans="2:8" x14ac:dyDescent="0.2">
      <c r="B144" s="21" t="s">
        <v>335</v>
      </c>
      <c r="C144" s="21" t="s">
        <v>336</v>
      </c>
      <c r="D144" s="21" t="s">
        <v>291</v>
      </c>
      <c r="E144" s="24">
        <v>181</v>
      </c>
      <c r="F144" s="22">
        <v>28.377179999999999</v>
      </c>
      <c r="G144" s="23">
        <v>0.172200752173223</v>
      </c>
      <c r="H144" s="25"/>
    </row>
    <row r="145" spans="2:8" x14ac:dyDescent="0.2">
      <c r="B145" s="21" t="s">
        <v>773</v>
      </c>
      <c r="C145" s="21" t="s">
        <v>774</v>
      </c>
      <c r="D145" s="21" t="s">
        <v>124</v>
      </c>
      <c r="E145" s="24">
        <v>6764</v>
      </c>
      <c r="F145" s="22">
        <v>27.732399999999998</v>
      </c>
      <c r="G145" s="23">
        <v>0.168288044815189</v>
      </c>
      <c r="H145" s="25"/>
    </row>
    <row r="146" spans="2:8" x14ac:dyDescent="0.2">
      <c r="B146" s="21" t="s">
        <v>319</v>
      </c>
      <c r="C146" s="21" t="s">
        <v>320</v>
      </c>
      <c r="D146" s="21" t="s">
        <v>71</v>
      </c>
      <c r="E146" s="24">
        <v>182807</v>
      </c>
      <c r="F146" s="22">
        <v>27.6952605</v>
      </c>
      <c r="G146" s="23">
        <v>0.168062671827621</v>
      </c>
      <c r="H146" s="25"/>
    </row>
    <row r="147" spans="2:8" x14ac:dyDescent="0.2">
      <c r="B147" s="21" t="s">
        <v>339</v>
      </c>
      <c r="C147" s="21" t="s">
        <v>340</v>
      </c>
      <c r="D147" s="21" t="s">
        <v>230</v>
      </c>
      <c r="E147" s="24">
        <v>4006</v>
      </c>
      <c r="F147" s="22">
        <v>27.168692</v>
      </c>
      <c r="G147" s="23">
        <v>0.16486730527707899</v>
      </c>
      <c r="H147" s="25"/>
    </row>
    <row r="148" spans="2:8" x14ac:dyDescent="0.2">
      <c r="B148" s="21" t="s">
        <v>873</v>
      </c>
      <c r="C148" s="21" t="s">
        <v>874</v>
      </c>
      <c r="D148" s="21" t="s">
        <v>143</v>
      </c>
      <c r="E148" s="24">
        <v>1538</v>
      </c>
      <c r="F148" s="22">
        <v>27.007280000000002</v>
      </c>
      <c r="G148" s="23">
        <v>0.16388781162021099</v>
      </c>
      <c r="H148" s="25"/>
    </row>
    <row r="149" spans="2:8" x14ac:dyDescent="0.2">
      <c r="B149" s="21" t="s">
        <v>648</v>
      </c>
      <c r="C149" s="21" t="s">
        <v>649</v>
      </c>
      <c r="D149" s="21" t="s">
        <v>230</v>
      </c>
      <c r="E149" s="24">
        <v>7545</v>
      </c>
      <c r="F149" s="22">
        <v>26.3584575</v>
      </c>
      <c r="G149" s="23">
        <v>0.15995057322912001</v>
      </c>
      <c r="H149" s="25"/>
    </row>
    <row r="150" spans="2:8" x14ac:dyDescent="0.2">
      <c r="B150" s="21" t="s">
        <v>284</v>
      </c>
      <c r="C150" s="21" t="s">
        <v>285</v>
      </c>
      <c r="D150" s="21" t="s">
        <v>286</v>
      </c>
      <c r="E150" s="24">
        <v>643</v>
      </c>
      <c r="F150" s="22">
        <v>26.277481000000002</v>
      </c>
      <c r="G150" s="23">
        <v>0.1594591849302</v>
      </c>
      <c r="H150" s="25"/>
    </row>
    <row r="151" spans="2:8" x14ac:dyDescent="0.2">
      <c r="B151" s="21" t="s">
        <v>666</v>
      </c>
      <c r="C151" s="21" t="s">
        <v>667</v>
      </c>
      <c r="D151" s="21" t="s">
        <v>95</v>
      </c>
      <c r="E151" s="24">
        <v>9164</v>
      </c>
      <c r="F151" s="22">
        <v>26.172384000000001</v>
      </c>
      <c r="G151" s="23">
        <v>0.15882142661696499</v>
      </c>
      <c r="H151" s="25"/>
    </row>
    <row r="152" spans="2:8" x14ac:dyDescent="0.2">
      <c r="B152" s="21" t="s">
        <v>707</v>
      </c>
      <c r="C152" s="21" t="s">
        <v>708</v>
      </c>
      <c r="D152" s="21" t="s">
        <v>709</v>
      </c>
      <c r="E152" s="24">
        <v>1427</v>
      </c>
      <c r="F152" s="22">
        <v>26.047031</v>
      </c>
      <c r="G152" s="23">
        <v>0.158060749168143</v>
      </c>
      <c r="H152" s="25"/>
    </row>
    <row r="153" spans="2:8" x14ac:dyDescent="0.2">
      <c r="B153" s="21" t="s">
        <v>617</v>
      </c>
      <c r="C153" s="21" t="s">
        <v>618</v>
      </c>
      <c r="D153" s="21" t="s">
        <v>41</v>
      </c>
      <c r="E153" s="24">
        <v>610</v>
      </c>
      <c r="F153" s="22">
        <v>25.824349999999999</v>
      </c>
      <c r="G153" s="23">
        <v>0.156709457894849</v>
      </c>
      <c r="H153" s="25"/>
    </row>
    <row r="154" spans="2:8" x14ac:dyDescent="0.2">
      <c r="B154" s="21" t="s">
        <v>705</v>
      </c>
      <c r="C154" s="21" t="s">
        <v>706</v>
      </c>
      <c r="D154" s="21" t="s">
        <v>136</v>
      </c>
      <c r="E154" s="24">
        <v>2543</v>
      </c>
      <c r="F154" s="22">
        <v>25.780933999999998</v>
      </c>
      <c r="G154" s="23">
        <v>0.15644599733053799</v>
      </c>
      <c r="H154" s="25"/>
    </row>
    <row r="155" spans="2:8" x14ac:dyDescent="0.2">
      <c r="B155" s="21" t="s">
        <v>894</v>
      </c>
      <c r="C155" s="21" t="s">
        <v>895</v>
      </c>
      <c r="D155" s="21" t="s">
        <v>44</v>
      </c>
      <c r="E155" s="24">
        <v>1654</v>
      </c>
      <c r="F155" s="22">
        <v>25.761050000000001</v>
      </c>
      <c r="G155" s="23">
        <v>0.15632533559613701</v>
      </c>
      <c r="H155" s="25"/>
    </row>
    <row r="156" spans="2:8" x14ac:dyDescent="0.2">
      <c r="B156" s="21" t="s">
        <v>710</v>
      </c>
      <c r="C156" s="21" t="s">
        <v>711</v>
      </c>
      <c r="D156" s="21" t="s">
        <v>59</v>
      </c>
      <c r="E156" s="24">
        <v>5647</v>
      </c>
      <c r="F156" s="22">
        <v>25.63738</v>
      </c>
      <c r="G156" s="23">
        <v>0.1555748710672</v>
      </c>
      <c r="H156" s="25"/>
    </row>
    <row r="157" spans="2:8" x14ac:dyDescent="0.2">
      <c r="B157" s="21" t="s">
        <v>62</v>
      </c>
      <c r="C157" s="21" t="s">
        <v>63</v>
      </c>
      <c r="D157" s="21" t="s">
        <v>64</v>
      </c>
      <c r="E157" s="24">
        <v>5017</v>
      </c>
      <c r="F157" s="22">
        <v>25.375986000000001</v>
      </c>
      <c r="G157" s="23">
        <v>0.15398865836341599</v>
      </c>
      <c r="H157" s="25"/>
    </row>
    <row r="158" spans="2:8" x14ac:dyDescent="0.2">
      <c r="B158" s="21" t="s">
        <v>720</v>
      </c>
      <c r="C158" s="21" t="s">
        <v>721</v>
      </c>
      <c r="D158" s="21" t="s">
        <v>709</v>
      </c>
      <c r="E158" s="24">
        <v>36010</v>
      </c>
      <c r="F158" s="22">
        <v>24.249134000000002</v>
      </c>
      <c r="G158" s="23">
        <v>0.14715060179867301</v>
      </c>
      <c r="H158" s="25"/>
    </row>
    <row r="159" spans="2:8" x14ac:dyDescent="0.2">
      <c r="B159" s="21" t="s">
        <v>896</v>
      </c>
      <c r="C159" s="21" t="s">
        <v>897</v>
      </c>
      <c r="D159" s="21" t="s">
        <v>44</v>
      </c>
      <c r="E159" s="24">
        <v>598</v>
      </c>
      <c r="F159" s="22">
        <v>23.941528000000002</v>
      </c>
      <c r="G159" s="23">
        <v>0.14528396161198101</v>
      </c>
      <c r="H159" s="25"/>
    </row>
    <row r="160" spans="2:8" x14ac:dyDescent="0.2">
      <c r="B160" s="21" t="s">
        <v>125</v>
      </c>
      <c r="C160" s="21" t="s">
        <v>126</v>
      </c>
      <c r="D160" s="21" t="s">
        <v>127</v>
      </c>
      <c r="E160" s="24">
        <v>14798</v>
      </c>
      <c r="F160" s="22">
        <v>23.824780000000001</v>
      </c>
      <c r="G160" s="23">
        <v>0.14457550173630901</v>
      </c>
      <c r="H160" s="25"/>
    </row>
    <row r="161" spans="2:8" x14ac:dyDescent="0.2">
      <c r="B161" s="21" t="s">
        <v>935</v>
      </c>
      <c r="C161" s="21" t="s">
        <v>936</v>
      </c>
      <c r="D161" s="21" t="s">
        <v>267</v>
      </c>
      <c r="E161" s="24">
        <v>1248</v>
      </c>
      <c r="F161" s="22">
        <v>23.791872000000001</v>
      </c>
      <c r="G161" s="23">
        <v>0.14437580668724101</v>
      </c>
      <c r="H161" s="25"/>
    </row>
    <row r="162" spans="2:8" x14ac:dyDescent="0.2">
      <c r="B162" s="21" t="s">
        <v>633</v>
      </c>
      <c r="C162" s="21" t="s">
        <v>634</v>
      </c>
      <c r="D162" s="21" t="s">
        <v>291</v>
      </c>
      <c r="E162" s="24">
        <v>844</v>
      </c>
      <c r="F162" s="22">
        <v>23.659852000000001</v>
      </c>
      <c r="G162" s="23">
        <v>0.14357467199725699</v>
      </c>
      <c r="H162" s="25"/>
    </row>
    <row r="163" spans="2:8" x14ac:dyDescent="0.2">
      <c r="B163" s="21" t="s">
        <v>674</v>
      </c>
      <c r="C163" s="21" t="s">
        <v>675</v>
      </c>
      <c r="D163" s="21" t="s">
        <v>95</v>
      </c>
      <c r="E163" s="24">
        <v>6236</v>
      </c>
      <c r="F163" s="22">
        <v>23.038902</v>
      </c>
      <c r="G163" s="23">
        <v>0.139806571817396</v>
      </c>
      <c r="H163" s="25"/>
    </row>
    <row r="164" spans="2:8" x14ac:dyDescent="0.2">
      <c r="B164" s="21" t="s">
        <v>898</v>
      </c>
      <c r="C164" s="21" t="s">
        <v>899</v>
      </c>
      <c r="D164" s="21" t="s">
        <v>71</v>
      </c>
      <c r="E164" s="24">
        <v>10744</v>
      </c>
      <c r="F164" s="22">
        <v>23.013648</v>
      </c>
      <c r="G164" s="23">
        <v>0.13965332340457301</v>
      </c>
      <c r="H164" s="25"/>
    </row>
    <row r="165" spans="2:8" x14ac:dyDescent="0.2">
      <c r="B165" s="21" t="s">
        <v>731</v>
      </c>
      <c r="C165" s="21" t="s">
        <v>732</v>
      </c>
      <c r="D165" s="21" t="s">
        <v>74</v>
      </c>
      <c r="E165" s="24">
        <v>7738</v>
      </c>
      <c r="F165" s="22">
        <v>22.401509999999998</v>
      </c>
      <c r="G165" s="23">
        <v>0.13593869693239299</v>
      </c>
      <c r="H165" s="25"/>
    </row>
    <row r="166" spans="2:8" x14ac:dyDescent="0.2">
      <c r="B166" s="21" t="s">
        <v>892</v>
      </c>
      <c r="C166" s="21" t="s">
        <v>893</v>
      </c>
      <c r="D166" s="21" t="s">
        <v>71</v>
      </c>
      <c r="E166" s="24">
        <v>6378</v>
      </c>
      <c r="F166" s="22">
        <v>22.386780000000002</v>
      </c>
      <c r="G166" s="23">
        <v>0.135849311127337</v>
      </c>
      <c r="H166" s="25"/>
    </row>
    <row r="167" spans="2:8" x14ac:dyDescent="0.2">
      <c r="B167" s="21" t="s">
        <v>629</v>
      </c>
      <c r="C167" s="21" t="s">
        <v>630</v>
      </c>
      <c r="D167" s="21" t="s">
        <v>143</v>
      </c>
      <c r="E167" s="24">
        <v>1168</v>
      </c>
      <c r="F167" s="22">
        <v>22.32048</v>
      </c>
      <c r="G167" s="23">
        <v>0.13544698398034499</v>
      </c>
      <c r="H167" s="25"/>
    </row>
    <row r="168" spans="2:8" x14ac:dyDescent="0.2">
      <c r="B168" s="21" t="s">
        <v>733</v>
      </c>
      <c r="C168" s="21" t="s">
        <v>734</v>
      </c>
      <c r="D168" s="21" t="s">
        <v>127</v>
      </c>
      <c r="E168" s="24">
        <v>3299</v>
      </c>
      <c r="F168" s="22">
        <v>22.23526</v>
      </c>
      <c r="G168" s="23">
        <v>0.13492984492353299</v>
      </c>
      <c r="H168" s="25"/>
    </row>
    <row r="169" spans="2:8" x14ac:dyDescent="0.2">
      <c r="B169" s="21" t="s">
        <v>886</v>
      </c>
      <c r="C169" s="21" t="s">
        <v>887</v>
      </c>
      <c r="D169" s="21" t="s">
        <v>253</v>
      </c>
      <c r="E169" s="24">
        <v>5737</v>
      </c>
      <c r="F169" s="22">
        <v>22.144819999999999</v>
      </c>
      <c r="G169" s="23">
        <v>0.13438102943071201</v>
      </c>
      <c r="H169" s="25"/>
    </row>
    <row r="170" spans="2:8" x14ac:dyDescent="0.2">
      <c r="B170" s="21" t="s">
        <v>327</v>
      </c>
      <c r="C170" s="21" t="s">
        <v>328</v>
      </c>
      <c r="D170" s="21" t="s">
        <v>53</v>
      </c>
      <c r="E170" s="24">
        <v>586</v>
      </c>
      <c r="F170" s="22">
        <v>22.092199999999998</v>
      </c>
      <c r="G170" s="23">
        <v>0.134061716391878</v>
      </c>
      <c r="H170" s="25"/>
    </row>
    <row r="171" spans="2:8" x14ac:dyDescent="0.2">
      <c r="B171" s="21" t="s">
        <v>109</v>
      </c>
      <c r="C171" s="21" t="s">
        <v>110</v>
      </c>
      <c r="D171" s="21" t="s">
        <v>29</v>
      </c>
      <c r="E171" s="24">
        <v>6327</v>
      </c>
      <c r="F171" s="22">
        <v>22.021123500000002</v>
      </c>
      <c r="G171" s="23">
        <v>0.133630404092282</v>
      </c>
      <c r="H171" s="25"/>
    </row>
    <row r="172" spans="2:8" x14ac:dyDescent="0.2">
      <c r="B172" s="21" t="s">
        <v>947</v>
      </c>
      <c r="C172" s="21" t="s">
        <v>948</v>
      </c>
      <c r="D172" s="21" t="s">
        <v>641</v>
      </c>
      <c r="E172" s="24">
        <v>1354</v>
      </c>
      <c r="F172" s="22">
        <v>22.006561999999999</v>
      </c>
      <c r="G172" s="23">
        <v>0.13354204079287199</v>
      </c>
      <c r="H172" s="25"/>
    </row>
    <row r="173" spans="2:8" x14ac:dyDescent="0.2">
      <c r="B173" s="21" t="s">
        <v>923</v>
      </c>
      <c r="C173" s="21" t="s">
        <v>924</v>
      </c>
      <c r="D173" s="21" t="s">
        <v>50</v>
      </c>
      <c r="E173" s="24">
        <v>3350</v>
      </c>
      <c r="F173" s="22">
        <v>21.895600000000002</v>
      </c>
      <c r="G173" s="23">
        <v>0.13286869200124901</v>
      </c>
      <c r="H173" s="25"/>
    </row>
    <row r="174" spans="2:8" x14ac:dyDescent="0.2">
      <c r="B174" s="21" t="s">
        <v>670</v>
      </c>
      <c r="C174" s="21" t="s">
        <v>671</v>
      </c>
      <c r="D174" s="21" t="s">
        <v>41</v>
      </c>
      <c r="E174" s="24">
        <v>840</v>
      </c>
      <c r="F174" s="22">
        <v>21.215039999999998</v>
      </c>
      <c r="G174" s="23">
        <v>0.12873886148606001</v>
      </c>
      <c r="H174" s="25"/>
    </row>
    <row r="175" spans="2:8" x14ac:dyDescent="0.2">
      <c r="B175" s="21" t="s">
        <v>726</v>
      </c>
      <c r="C175" s="21" t="s">
        <v>727</v>
      </c>
      <c r="D175" s="21" t="s">
        <v>291</v>
      </c>
      <c r="E175" s="24">
        <v>917</v>
      </c>
      <c r="F175" s="22">
        <v>21.127680000000002</v>
      </c>
      <c r="G175" s="23">
        <v>0.12820873630414101</v>
      </c>
      <c r="H175" s="25"/>
    </row>
    <row r="176" spans="2:8" x14ac:dyDescent="0.2">
      <c r="B176" s="21" t="s">
        <v>745</v>
      </c>
      <c r="C176" s="21" t="s">
        <v>746</v>
      </c>
      <c r="D176" s="21" t="s">
        <v>692</v>
      </c>
      <c r="E176" s="24">
        <v>1237</v>
      </c>
      <c r="F176" s="22">
        <v>20.979520000000001</v>
      </c>
      <c r="G176" s="23">
        <v>0.12730965953041001</v>
      </c>
      <c r="H176" s="25"/>
    </row>
    <row r="177" spans="2:8" x14ac:dyDescent="0.2">
      <c r="B177" s="21" t="s">
        <v>735</v>
      </c>
      <c r="C177" s="21" t="s">
        <v>736</v>
      </c>
      <c r="D177" s="21" t="s">
        <v>136</v>
      </c>
      <c r="E177" s="24">
        <v>1275</v>
      </c>
      <c r="F177" s="22">
        <v>20.755725000000002</v>
      </c>
      <c r="G177" s="23">
        <v>0.12595160819012199</v>
      </c>
      <c r="H177" s="25"/>
    </row>
    <row r="178" spans="2:8" x14ac:dyDescent="0.2">
      <c r="B178" s="21" t="s">
        <v>913</v>
      </c>
      <c r="C178" s="21" t="s">
        <v>914</v>
      </c>
      <c r="D178" s="21" t="s">
        <v>44</v>
      </c>
      <c r="E178" s="24">
        <v>105</v>
      </c>
      <c r="F178" s="22">
        <v>20.684999999999999</v>
      </c>
      <c r="G178" s="23">
        <v>0.125522428891916</v>
      </c>
      <c r="H178" s="25"/>
    </row>
    <row r="179" spans="2:8" x14ac:dyDescent="0.2">
      <c r="B179" s="21" t="s">
        <v>747</v>
      </c>
      <c r="C179" s="21" t="s">
        <v>748</v>
      </c>
      <c r="D179" s="21" t="s">
        <v>29</v>
      </c>
      <c r="E179" s="24">
        <v>431</v>
      </c>
      <c r="F179" s="22">
        <v>20.625505</v>
      </c>
      <c r="G179" s="23">
        <v>0.12516139640910601</v>
      </c>
      <c r="H179" s="25"/>
    </row>
    <row r="180" spans="2:8" x14ac:dyDescent="0.2">
      <c r="B180" s="21" t="s">
        <v>810</v>
      </c>
      <c r="C180" s="21" t="s">
        <v>811</v>
      </c>
      <c r="D180" s="21" t="s">
        <v>124</v>
      </c>
      <c r="E180" s="24">
        <v>6623</v>
      </c>
      <c r="F180" s="22">
        <v>20.587595499999999</v>
      </c>
      <c r="G180" s="23">
        <v>0.124931350843814</v>
      </c>
      <c r="H180" s="25"/>
    </row>
    <row r="181" spans="2:8" x14ac:dyDescent="0.2">
      <c r="B181" s="21" t="s">
        <v>949</v>
      </c>
      <c r="C181" s="21" t="s">
        <v>950</v>
      </c>
      <c r="D181" s="21" t="s">
        <v>124</v>
      </c>
      <c r="E181" s="24">
        <v>3873</v>
      </c>
      <c r="F181" s="22">
        <v>20.542392</v>
      </c>
      <c r="G181" s="23">
        <v>0.12465704322406899</v>
      </c>
      <c r="H181" s="25"/>
    </row>
    <row r="182" spans="2:8" x14ac:dyDescent="0.2">
      <c r="B182" s="21" t="s">
        <v>743</v>
      </c>
      <c r="C182" s="21" t="s">
        <v>744</v>
      </c>
      <c r="D182" s="21" t="s">
        <v>53</v>
      </c>
      <c r="E182" s="24">
        <v>652</v>
      </c>
      <c r="F182" s="22">
        <v>20.538</v>
      </c>
      <c r="G182" s="23">
        <v>0.124630391326187</v>
      </c>
      <c r="H182" s="25"/>
    </row>
    <row r="183" spans="2:8" x14ac:dyDescent="0.2">
      <c r="B183" s="21" t="s">
        <v>699</v>
      </c>
      <c r="C183" s="21" t="s">
        <v>700</v>
      </c>
      <c r="D183" s="21" t="s">
        <v>95</v>
      </c>
      <c r="E183" s="24">
        <v>521</v>
      </c>
      <c r="F183" s="22">
        <v>20.532609999999998</v>
      </c>
      <c r="G183" s="23">
        <v>0.12459768328211</v>
      </c>
      <c r="H183" s="25"/>
    </row>
    <row r="184" spans="2:8" x14ac:dyDescent="0.2">
      <c r="B184" s="21" t="s">
        <v>884</v>
      </c>
      <c r="C184" s="21" t="s">
        <v>885</v>
      </c>
      <c r="D184" s="21" t="s">
        <v>38</v>
      </c>
      <c r="E184" s="24">
        <v>8857</v>
      </c>
      <c r="F184" s="22">
        <v>20.485355299999998</v>
      </c>
      <c r="G184" s="23">
        <v>0.124310928400768</v>
      </c>
      <c r="H184" s="25"/>
    </row>
    <row r="185" spans="2:8" x14ac:dyDescent="0.2">
      <c r="B185" s="21" t="s">
        <v>697</v>
      </c>
      <c r="C185" s="21" t="s">
        <v>698</v>
      </c>
      <c r="D185" s="21" t="s">
        <v>50</v>
      </c>
      <c r="E185" s="24">
        <v>10414</v>
      </c>
      <c r="F185" s="22">
        <v>19.944892800000002</v>
      </c>
      <c r="G185" s="23">
        <v>0.121031249129557</v>
      </c>
      <c r="H185" s="25"/>
    </row>
    <row r="186" spans="2:8" x14ac:dyDescent="0.2">
      <c r="B186" s="21" t="s">
        <v>716</v>
      </c>
      <c r="C186" s="21" t="s">
        <v>717</v>
      </c>
      <c r="D186" s="21" t="s">
        <v>296</v>
      </c>
      <c r="E186" s="24">
        <v>17</v>
      </c>
      <c r="F186" s="22">
        <v>19.851749999999999</v>
      </c>
      <c r="G186" s="23">
        <v>0.120466032282093</v>
      </c>
      <c r="H186" s="25"/>
    </row>
    <row r="187" spans="2:8" x14ac:dyDescent="0.2">
      <c r="B187" s="21" t="s">
        <v>703</v>
      </c>
      <c r="C187" s="21" t="s">
        <v>704</v>
      </c>
      <c r="D187" s="21" t="s">
        <v>50</v>
      </c>
      <c r="E187" s="24">
        <v>1977</v>
      </c>
      <c r="F187" s="22">
        <v>19.47345</v>
      </c>
      <c r="G187" s="23">
        <v>0.118170400913961</v>
      </c>
      <c r="H187" s="25"/>
    </row>
    <row r="188" spans="2:8" x14ac:dyDescent="0.2">
      <c r="B188" s="21" t="s">
        <v>589</v>
      </c>
      <c r="C188" s="21" t="s">
        <v>590</v>
      </c>
      <c r="D188" s="21" t="s">
        <v>235</v>
      </c>
      <c r="E188" s="24">
        <v>10227</v>
      </c>
      <c r="F188" s="22">
        <v>19.329029999999999</v>
      </c>
      <c r="G188" s="23">
        <v>0.11729401951775301</v>
      </c>
      <c r="H188" s="25"/>
    </row>
    <row r="189" spans="2:8" x14ac:dyDescent="0.2">
      <c r="B189" s="21" t="s">
        <v>925</v>
      </c>
      <c r="C189" s="21" t="s">
        <v>926</v>
      </c>
      <c r="D189" s="21" t="s">
        <v>44</v>
      </c>
      <c r="E189" s="24">
        <v>1011</v>
      </c>
      <c r="F189" s="22">
        <v>19.220120999999999</v>
      </c>
      <c r="G189" s="23">
        <v>0.116633128910637</v>
      </c>
      <c r="H189" s="25"/>
    </row>
    <row r="190" spans="2:8" x14ac:dyDescent="0.2">
      <c r="B190" s="21" t="s">
        <v>751</v>
      </c>
      <c r="C190" s="21" t="s">
        <v>752</v>
      </c>
      <c r="D190" s="21" t="s">
        <v>38</v>
      </c>
      <c r="E190" s="24">
        <v>1141</v>
      </c>
      <c r="F190" s="22">
        <v>19.116313999999999</v>
      </c>
      <c r="G190" s="23">
        <v>0.11600319868216299</v>
      </c>
      <c r="H190" s="25"/>
    </row>
    <row r="191" spans="2:8" x14ac:dyDescent="0.2">
      <c r="B191" s="21" t="s">
        <v>775</v>
      </c>
      <c r="C191" s="21" t="s">
        <v>776</v>
      </c>
      <c r="D191" s="21" t="s">
        <v>44</v>
      </c>
      <c r="E191" s="24">
        <v>544</v>
      </c>
      <c r="F191" s="22">
        <v>19.087872000000001</v>
      </c>
      <c r="G191" s="23">
        <v>0.115830604583901</v>
      </c>
      <c r="H191" s="25"/>
    </row>
    <row r="192" spans="2:8" x14ac:dyDescent="0.2">
      <c r="B192" s="21" t="s">
        <v>631</v>
      </c>
      <c r="C192" s="21" t="s">
        <v>632</v>
      </c>
      <c r="D192" s="21" t="s">
        <v>95</v>
      </c>
      <c r="E192" s="24">
        <v>789</v>
      </c>
      <c r="F192" s="22">
        <v>19.003854</v>
      </c>
      <c r="G192" s="23">
        <v>0.11532075960296601</v>
      </c>
      <c r="H192" s="25"/>
    </row>
    <row r="193" spans="2:8" x14ac:dyDescent="0.2">
      <c r="B193" s="21" t="s">
        <v>818</v>
      </c>
      <c r="C193" s="21" t="s">
        <v>819</v>
      </c>
      <c r="D193" s="21" t="s">
        <v>267</v>
      </c>
      <c r="E193" s="24">
        <v>1098</v>
      </c>
      <c r="F193" s="22">
        <v>18.887796000000002</v>
      </c>
      <c r="G193" s="23">
        <v>0.114616486842399</v>
      </c>
      <c r="H193" s="25"/>
    </row>
    <row r="194" spans="2:8" x14ac:dyDescent="0.2">
      <c r="B194" s="21" t="s">
        <v>799</v>
      </c>
      <c r="C194" s="21" t="s">
        <v>800</v>
      </c>
      <c r="D194" s="21" t="s">
        <v>30</v>
      </c>
      <c r="E194" s="24">
        <v>4299</v>
      </c>
      <c r="F194" s="22">
        <v>18.752237999999998</v>
      </c>
      <c r="G194" s="23">
        <v>0.11379388256801</v>
      </c>
      <c r="H194" s="25"/>
    </row>
    <row r="195" spans="2:8" x14ac:dyDescent="0.2">
      <c r="B195" s="21" t="s">
        <v>722</v>
      </c>
      <c r="C195" s="21" t="s">
        <v>723</v>
      </c>
      <c r="D195" s="21" t="s">
        <v>296</v>
      </c>
      <c r="E195" s="24">
        <v>884</v>
      </c>
      <c r="F195" s="22">
        <v>18.7408</v>
      </c>
      <c r="G195" s="23">
        <v>0.113724473549801</v>
      </c>
      <c r="H195" s="25"/>
    </row>
    <row r="196" spans="2:8" x14ac:dyDescent="0.2">
      <c r="B196" s="21" t="s">
        <v>761</v>
      </c>
      <c r="C196" s="21" t="s">
        <v>762</v>
      </c>
      <c r="D196" s="21" t="s">
        <v>351</v>
      </c>
      <c r="E196" s="24">
        <v>439</v>
      </c>
      <c r="F196" s="22">
        <v>18.649598000000001</v>
      </c>
      <c r="G196" s="23">
        <v>0.11317103402551699</v>
      </c>
      <c r="H196" s="25"/>
    </row>
    <row r="197" spans="2:8" x14ac:dyDescent="0.2">
      <c r="B197" s="21" t="s">
        <v>978</v>
      </c>
      <c r="C197" s="21" t="s">
        <v>979</v>
      </c>
      <c r="D197" s="21" t="s">
        <v>641</v>
      </c>
      <c r="E197" s="24">
        <v>486</v>
      </c>
      <c r="F197" s="22">
        <v>18.523890000000002</v>
      </c>
      <c r="G197" s="23">
        <v>0.112408202336315</v>
      </c>
      <c r="H197" s="25"/>
    </row>
    <row r="198" spans="2:8" x14ac:dyDescent="0.2">
      <c r="B198" s="21" t="s">
        <v>755</v>
      </c>
      <c r="C198" s="21" t="s">
        <v>756</v>
      </c>
      <c r="D198" s="21" t="s">
        <v>77</v>
      </c>
      <c r="E198" s="24">
        <v>5766</v>
      </c>
      <c r="F198" s="22">
        <v>18.226326</v>
      </c>
      <c r="G198" s="23">
        <v>0.1106024998451</v>
      </c>
      <c r="H198" s="25"/>
    </row>
    <row r="199" spans="2:8" x14ac:dyDescent="0.2">
      <c r="B199" s="21" t="s">
        <v>763</v>
      </c>
      <c r="C199" s="21" t="s">
        <v>764</v>
      </c>
      <c r="D199" s="21" t="s">
        <v>692</v>
      </c>
      <c r="E199" s="24">
        <v>860</v>
      </c>
      <c r="F199" s="22">
        <v>18.059999999999999</v>
      </c>
      <c r="G199" s="23">
        <v>0.109593186646749</v>
      </c>
      <c r="H199" s="25"/>
    </row>
    <row r="200" spans="2:8" x14ac:dyDescent="0.2">
      <c r="B200" s="21" t="s">
        <v>937</v>
      </c>
      <c r="C200" s="21" t="s">
        <v>938</v>
      </c>
      <c r="D200" s="21" t="s">
        <v>44</v>
      </c>
      <c r="E200" s="24">
        <v>7522</v>
      </c>
      <c r="F200" s="22">
        <v>17.970810199999999</v>
      </c>
      <c r="G200" s="23">
        <v>0.109051957721036</v>
      </c>
      <c r="H200" s="25"/>
    </row>
    <row r="201" spans="2:8" x14ac:dyDescent="0.2">
      <c r="B201" s="21" t="s">
        <v>823</v>
      </c>
      <c r="C201" s="21" t="s">
        <v>824</v>
      </c>
      <c r="D201" s="21" t="s">
        <v>267</v>
      </c>
      <c r="E201" s="24">
        <v>1399</v>
      </c>
      <c r="F201" s="22">
        <v>17.771497</v>
      </c>
      <c r="G201" s="23">
        <v>0.107842468865623</v>
      </c>
      <c r="H201" s="25"/>
    </row>
    <row r="202" spans="2:8" x14ac:dyDescent="0.2">
      <c r="B202" s="21" t="s">
        <v>311</v>
      </c>
      <c r="C202" s="21" t="s">
        <v>312</v>
      </c>
      <c r="D202" s="21" t="s">
        <v>71</v>
      </c>
      <c r="E202" s="24">
        <v>13220</v>
      </c>
      <c r="F202" s="22">
        <v>17.564091999999999</v>
      </c>
      <c r="G202" s="23">
        <v>0.106583876679772</v>
      </c>
      <c r="H202" s="25"/>
    </row>
    <row r="203" spans="2:8" x14ac:dyDescent="0.2">
      <c r="B203" s="21" t="s">
        <v>352</v>
      </c>
      <c r="C203" s="21" t="s">
        <v>353</v>
      </c>
      <c r="D203" s="21" t="s">
        <v>95</v>
      </c>
      <c r="E203" s="24">
        <v>960</v>
      </c>
      <c r="F203" s="22">
        <v>17.443200000000001</v>
      </c>
      <c r="G203" s="23">
        <v>0.105850269840342</v>
      </c>
      <c r="H203" s="25"/>
    </row>
    <row r="204" spans="2:8" x14ac:dyDescent="0.2">
      <c r="B204" s="21" t="s">
        <v>982</v>
      </c>
      <c r="C204" s="21" t="s">
        <v>983</v>
      </c>
      <c r="D204" s="21" t="s">
        <v>641</v>
      </c>
      <c r="E204" s="24">
        <v>554</v>
      </c>
      <c r="F204" s="22">
        <v>17.345739999999999</v>
      </c>
      <c r="G204" s="23">
        <v>0.105258855002546</v>
      </c>
      <c r="H204" s="25"/>
    </row>
    <row r="205" spans="2:8" x14ac:dyDescent="0.2">
      <c r="B205" s="21" t="s">
        <v>769</v>
      </c>
      <c r="C205" s="21" t="s">
        <v>770</v>
      </c>
      <c r="D205" s="21" t="s">
        <v>71</v>
      </c>
      <c r="E205" s="24">
        <v>21254</v>
      </c>
      <c r="F205" s="22">
        <v>17.292254400000001</v>
      </c>
      <c r="G205" s="23">
        <v>0.104934289258155</v>
      </c>
      <c r="H205" s="25"/>
    </row>
    <row r="206" spans="2:8" x14ac:dyDescent="0.2">
      <c r="B206" s="21" t="s">
        <v>888</v>
      </c>
      <c r="C206" s="21" t="s">
        <v>889</v>
      </c>
      <c r="D206" s="21" t="s">
        <v>50</v>
      </c>
      <c r="E206" s="24">
        <v>1315</v>
      </c>
      <c r="F206" s="22">
        <v>16.608450000000001</v>
      </c>
      <c r="G206" s="23">
        <v>0.100784770806379</v>
      </c>
      <c r="H206" s="25"/>
    </row>
    <row r="207" spans="2:8" x14ac:dyDescent="0.2">
      <c r="B207" s="21" t="s">
        <v>795</v>
      </c>
      <c r="C207" s="21" t="s">
        <v>796</v>
      </c>
      <c r="D207" s="21" t="s">
        <v>44</v>
      </c>
      <c r="E207" s="24">
        <v>64</v>
      </c>
      <c r="F207" s="22">
        <v>16.406400000000001</v>
      </c>
      <c r="G207" s="23">
        <v>9.9558674274708006E-2</v>
      </c>
      <c r="H207" s="25"/>
    </row>
    <row r="208" spans="2:8" x14ac:dyDescent="0.2">
      <c r="B208" s="21" t="s">
        <v>820</v>
      </c>
      <c r="C208" s="21" t="s">
        <v>821</v>
      </c>
      <c r="D208" s="21" t="s">
        <v>822</v>
      </c>
      <c r="E208" s="24">
        <v>381</v>
      </c>
      <c r="F208" s="22">
        <v>16.307562000000001</v>
      </c>
      <c r="G208" s="23">
        <v>9.8958897343268903E-2</v>
      </c>
      <c r="H208" s="25"/>
    </row>
    <row r="209" spans="2:8" x14ac:dyDescent="0.2">
      <c r="B209" s="21" t="s">
        <v>771</v>
      </c>
      <c r="C209" s="21" t="s">
        <v>772</v>
      </c>
      <c r="D209" s="21" t="s">
        <v>53</v>
      </c>
      <c r="E209" s="24">
        <v>1211</v>
      </c>
      <c r="F209" s="22">
        <v>16.250409000000001</v>
      </c>
      <c r="G209" s="23">
        <v>9.8612076778683E-2</v>
      </c>
      <c r="H209" s="25"/>
    </row>
    <row r="210" spans="2:8" x14ac:dyDescent="0.2">
      <c r="B210" s="21" t="s">
        <v>749</v>
      </c>
      <c r="C210" s="21" t="s">
        <v>750</v>
      </c>
      <c r="D210" s="21" t="s">
        <v>296</v>
      </c>
      <c r="E210" s="24">
        <v>1495</v>
      </c>
      <c r="F210" s="22">
        <v>16.183375000000002</v>
      </c>
      <c r="G210" s="23">
        <v>9.8205295512144894E-2</v>
      </c>
      <c r="H210" s="25"/>
    </row>
    <row r="211" spans="2:8" x14ac:dyDescent="0.2">
      <c r="B211" s="21" t="s">
        <v>921</v>
      </c>
      <c r="C211" s="21" t="s">
        <v>922</v>
      </c>
      <c r="D211" s="21" t="s">
        <v>253</v>
      </c>
      <c r="E211" s="24">
        <v>1013</v>
      </c>
      <c r="F211" s="22">
        <v>16.143167999999999</v>
      </c>
      <c r="G211" s="23">
        <v>9.7961308067210998E-2</v>
      </c>
      <c r="H211" s="25"/>
    </row>
    <row r="212" spans="2:8" x14ac:dyDescent="0.2">
      <c r="B212" s="21" t="s">
        <v>779</v>
      </c>
      <c r="C212" s="21" t="s">
        <v>780</v>
      </c>
      <c r="D212" s="21" t="s">
        <v>64</v>
      </c>
      <c r="E212" s="24">
        <v>3962</v>
      </c>
      <c r="F212" s="22">
        <v>15.881677</v>
      </c>
      <c r="G212" s="23">
        <v>9.6374506739999199E-2</v>
      </c>
      <c r="H212" s="25"/>
    </row>
    <row r="213" spans="2:8" x14ac:dyDescent="0.2">
      <c r="B213" s="21" t="s">
        <v>105</v>
      </c>
      <c r="C213" s="21" t="s">
        <v>106</v>
      </c>
      <c r="D213" s="21" t="s">
        <v>71</v>
      </c>
      <c r="E213" s="24">
        <v>10208</v>
      </c>
      <c r="F213" s="22">
        <v>15.7540064</v>
      </c>
      <c r="G213" s="23">
        <v>9.5599765439052201E-2</v>
      </c>
      <c r="H213" s="25"/>
    </row>
    <row r="214" spans="2:8" x14ac:dyDescent="0.2">
      <c r="B214" s="21" t="s">
        <v>1026</v>
      </c>
      <c r="C214" s="21" t="s">
        <v>1027</v>
      </c>
      <c r="D214" s="21" t="s">
        <v>136</v>
      </c>
      <c r="E214" s="24">
        <v>2930</v>
      </c>
      <c r="F214" s="22">
        <v>15.530465</v>
      </c>
      <c r="G214" s="23">
        <v>9.42432530152717E-2</v>
      </c>
      <c r="H214" s="25"/>
    </row>
    <row r="215" spans="2:8" x14ac:dyDescent="0.2">
      <c r="B215" s="21" t="s">
        <v>915</v>
      </c>
      <c r="C215" s="21" t="s">
        <v>916</v>
      </c>
      <c r="D215" s="21" t="s">
        <v>53</v>
      </c>
      <c r="E215" s="24">
        <v>64</v>
      </c>
      <c r="F215" s="22">
        <v>15.3248</v>
      </c>
      <c r="G215" s="23">
        <v>9.2995219641423196E-2</v>
      </c>
      <c r="H215" s="25"/>
    </row>
    <row r="216" spans="2:8" x14ac:dyDescent="0.2">
      <c r="B216" s="21" t="s">
        <v>739</v>
      </c>
      <c r="C216" s="21" t="s">
        <v>740</v>
      </c>
      <c r="D216" s="21" t="s">
        <v>95</v>
      </c>
      <c r="E216" s="24">
        <v>6255</v>
      </c>
      <c r="F216" s="22">
        <v>15.28722</v>
      </c>
      <c r="G216" s="23">
        <v>9.2767173575299997E-2</v>
      </c>
      <c r="H216" s="25"/>
    </row>
    <row r="217" spans="2:8" x14ac:dyDescent="0.2">
      <c r="B217" s="21" t="s">
        <v>900</v>
      </c>
      <c r="C217" s="21" t="s">
        <v>901</v>
      </c>
      <c r="D217" s="21" t="s">
        <v>50</v>
      </c>
      <c r="E217" s="24">
        <v>676</v>
      </c>
      <c r="F217" s="22">
        <v>15.223520000000001</v>
      </c>
      <c r="G217" s="23">
        <v>9.2380623963483996E-2</v>
      </c>
      <c r="H217" s="25"/>
    </row>
    <row r="218" spans="2:8" x14ac:dyDescent="0.2">
      <c r="B218" s="21" t="s">
        <v>927</v>
      </c>
      <c r="C218" s="21" t="s">
        <v>928</v>
      </c>
      <c r="D218" s="21" t="s">
        <v>296</v>
      </c>
      <c r="E218" s="24">
        <v>148</v>
      </c>
      <c r="F218" s="22">
        <v>15.201079999999999</v>
      </c>
      <c r="G218" s="23">
        <v>9.2244451698348107E-2</v>
      </c>
      <c r="H218" s="25"/>
    </row>
    <row r="219" spans="2:8" x14ac:dyDescent="0.2">
      <c r="B219" s="21" t="s">
        <v>321</v>
      </c>
      <c r="C219" s="21" t="s">
        <v>322</v>
      </c>
      <c r="D219" s="21" t="s">
        <v>41</v>
      </c>
      <c r="E219" s="24">
        <v>152</v>
      </c>
      <c r="F219" s="22">
        <v>15.192399999999999</v>
      </c>
      <c r="G219" s="23">
        <v>9.2191779003990795E-2</v>
      </c>
      <c r="H219" s="25"/>
    </row>
    <row r="220" spans="2:8" x14ac:dyDescent="0.2">
      <c r="B220" s="21" t="s">
        <v>597</v>
      </c>
      <c r="C220" s="21" t="s">
        <v>598</v>
      </c>
      <c r="D220" s="21" t="s">
        <v>235</v>
      </c>
      <c r="E220" s="24">
        <v>4386</v>
      </c>
      <c r="F220" s="22">
        <v>15.133893</v>
      </c>
      <c r="G220" s="23">
        <v>9.1836741984547804E-2</v>
      </c>
      <c r="H220" s="25"/>
    </row>
    <row r="221" spans="2:8" x14ac:dyDescent="0.2">
      <c r="B221" s="21" t="s">
        <v>621</v>
      </c>
      <c r="C221" s="21" t="s">
        <v>622</v>
      </c>
      <c r="D221" s="21" t="s">
        <v>155</v>
      </c>
      <c r="E221" s="24">
        <v>1846</v>
      </c>
      <c r="F221" s="22">
        <v>15.10028</v>
      </c>
      <c r="G221" s="23">
        <v>9.1632768796133704E-2</v>
      </c>
      <c r="H221" s="25"/>
    </row>
    <row r="222" spans="2:8" x14ac:dyDescent="0.2">
      <c r="B222" s="21" t="s">
        <v>984</v>
      </c>
      <c r="C222" s="21" t="s">
        <v>985</v>
      </c>
      <c r="D222" s="21" t="s">
        <v>115</v>
      </c>
      <c r="E222" s="24">
        <v>2850</v>
      </c>
      <c r="F222" s="22">
        <v>15.022349999999999</v>
      </c>
      <c r="G222" s="23">
        <v>9.1159867520641993E-2</v>
      </c>
      <c r="H222" s="25"/>
    </row>
    <row r="223" spans="2:8" x14ac:dyDescent="0.2">
      <c r="B223" s="21" t="s">
        <v>1036</v>
      </c>
      <c r="C223" s="21" t="s">
        <v>1037</v>
      </c>
      <c r="D223" s="21" t="s">
        <v>822</v>
      </c>
      <c r="E223" s="24">
        <v>360</v>
      </c>
      <c r="F223" s="22">
        <v>15.02136</v>
      </c>
      <c r="G223" s="23">
        <v>9.1153859920709498E-2</v>
      </c>
      <c r="H223" s="25"/>
    </row>
    <row r="224" spans="2:8" x14ac:dyDescent="0.2">
      <c r="B224" s="21" t="s">
        <v>919</v>
      </c>
      <c r="C224" s="21" t="s">
        <v>920</v>
      </c>
      <c r="D224" s="21" t="s">
        <v>291</v>
      </c>
      <c r="E224" s="24">
        <v>2103</v>
      </c>
      <c r="F224" s="22">
        <v>15.013317000000001</v>
      </c>
      <c r="G224" s="23">
        <v>9.1105052722470298E-2</v>
      </c>
      <c r="H224" s="25"/>
    </row>
    <row r="225" spans="2:8" x14ac:dyDescent="0.2">
      <c r="B225" s="21" t="s">
        <v>933</v>
      </c>
      <c r="C225" s="21" t="s">
        <v>934</v>
      </c>
      <c r="D225" s="21" t="s">
        <v>291</v>
      </c>
      <c r="E225" s="24">
        <v>219</v>
      </c>
      <c r="F225" s="22">
        <v>14.97522</v>
      </c>
      <c r="G225" s="23">
        <v>9.0873869354160197E-2</v>
      </c>
      <c r="H225" s="25"/>
    </row>
    <row r="226" spans="2:8" x14ac:dyDescent="0.2">
      <c r="B226" s="21" t="s">
        <v>929</v>
      </c>
      <c r="C226" s="21" t="s">
        <v>930</v>
      </c>
      <c r="D226" s="21" t="s">
        <v>214</v>
      </c>
      <c r="E226" s="24">
        <v>1113</v>
      </c>
      <c r="F226" s="22">
        <v>14.888601</v>
      </c>
      <c r="G226" s="23">
        <v>9.0348240769766205E-2</v>
      </c>
      <c r="H226" s="25"/>
    </row>
    <row r="227" spans="2:8" x14ac:dyDescent="0.2">
      <c r="B227" s="21" t="s">
        <v>951</v>
      </c>
      <c r="C227" s="21" t="s">
        <v>952</v>
      </c>
      <c r="D227" s="21" t="s">
        <v>44</v>
      </c>
      <c r="E227" s="24">
        <v>1762</v>
      </c>
      <c r="F227" s="22">
        <v>14.796395</v>
      </c>
      <c r="G227" s="23">
        <v>8.9788708689591795E-2</v>
      </c>
      <c r="H227" s="25"/>
    </row>
    <row r="228" spans="2:8" x14ac:dyDescent="0.2">
      <c r="B228" s="21" t="s">
        <v>902</v>
      </c>
      <c r="C228" s="21" t="s">
        <v>903</v>
      </c>
      <c r="D228" s="21" t="s">
        <v>95</v>
      </c>
      <c r="E228" s="24">
        <v>1394</v>
      </c>
      <c r="F228" s="22">
        <v>14.776400000000001</v>
      </c>
      <c r="G228" s="23">
        <v>8.9667373375804299E-2</v>
      </c>
      <c r="H228" s="25"/>
    </row>
    <row r="229" spans="2:8" x14ac:dyDescent="0.2">
      <c r="B229" s="21" t="s">
        <v>955</v>
      </c>
      <c r="C229" s="21" t="s">
        <v>956</v>
      </c>
      <c r="D229" s="21" t="s">
        <v>44</v>
      </c>
      <c r="E229" s="24">
        <v>933</v>
      </c>
      <c r="F229" s="22">
        <v>14.582789999999999</v>
      </c>
      <c r="G229" s="23">
        <v>8.8492493150628404E-2</v>
      </c>
      <c r="H229" s="25"/>
    </row>
    <row r="230" spans="2:8" x14ac:dyDescent="0.2">
      <c r="B230" s="21" t="s">
        <v>931</v>
      </c>
      <c r="C230" s="21" t="s">
        <v>932</v>
      </c>
      <c r="D230" s="21" t="s">
        <v>53</v>
      </c>
      <c r="E230" s="24">
        <v>810</v>
      </c>
      <c r="F230" s="22">
        <v>14.548410000000001</v>
      </c>
      <c r="G230" s="23">
        <v>8.8283865589337401E-2</v>
      </c>
      <c r="H230" s="25"/>
    </row>
    <row r="231" spans="2:8" x14ac:dyDescent="0.2">
      <c r="B231" s="21" t="s">
        <v>911</v>
      </c>
      <c r="C231" s="21" t="s">
        <v>912</v>
      </c>
      <c r="D231" s="21" t="s">
        <v>296</v>
      </c>
      <c r="E231" s="24">
        <v>347</v>
      </c>
      <c r="F231" s="22">
        <v>14.267251999999999</v>
      </c>
      <c r="G231" s="23">
        <v>8.6577719345083404E-2</v>
      </c>
      <c r="H231" s="25"/>
    </row>
    <row r="232" spans="2:8" x14ac:dyDescent="0.2">
      <c r="B232" s="21" t="s">
        <v>1012</v>
      </c>
      <c r="C232" s="21" t="s">
        <v>1013</v>
      </c>
      <c r="D232" s="21" t="s">
        <v>822</v>
      </c>
      <c r="E232" s="24">
        <v>825</v>
      </c>
      <c r="F232" s="22">
        <v>14.05635</v>
      </c>
      <c r="G232" s="23">
        <v>8.5297906374420501E-2</v>
      </c>
      <c r="H232" s="25"/>
    </row>
    <row r="233" spans="2:8" x14ac:dyDescent="0.2">
      <c r="B233" s="21" t="s">
        <v>309</v>
      </c>
      <c r="C233" s="21" t="s">
        <v>310</v>
      </c>
      <c r="D233" s="21" t="s">
        <v>296</v>
      </c>
      <c r="E233" s="24">
        <v>673</v>
      </c>
      <c r="F233" s="22">
        <v>13.948598</v>
      </c>
      <c r="G233" s="23">
        <v>8.4644036770458106E-2</v>
      </c>
      <c r="H233" s="25"/>
    </row>
    <row r="234" spans="2:8" x14ac:dyDescent="0.2">
      <c r="B234" s="21" t="s">
        <v>941</v>
      </c>
      <c r="C234" s="21" t="s">
        <v>942</v>
      </c>
      <c r="D234" s="21" t="s">
        <v>74</v>
      </c>
      <c r="E234" s="24">
        <v>1269</v>
      </c>
      <c r="F234" s="22">
        <v>13.917123</v>
      </c>
      <c r="G234" s="23">
        <v>8.4453037570585102E-2</v>
      </c>
      <c r="H234" s="25"/>
    </row>
    <row r="235" spans="2:8" x14ac:dyDescent="0.2">
      <c r="B235" s="21" t="s">
        <v>791</v>
      </c>
      <c r="C235" s="21" t="s">
        <v>792</v>
      </c>
      <c r="D235" s="21" t="s">
        <v>253</v>
      </c>
      <c r="E235" s="24">
        <v>3355</v>
      </c>
      <c r="F235" s="22">
        <v>13.884667500000001</v>
      </c>
      <c r="G235" s="23">
        <v>8.4256088419465899E-2</v>
      </c>
      <c r="H235" s="25"/>
    </row>
    <row r="236" spans="2:8" x14ac:dyDescent="0.2">
      <c r="B236" s="21" t="s">
        <v>797</v>
      </c>
      <c r="C236" s="21" t="s">
        <v>798</v>
      </c>
      <c r="D236" s="21" t="s">
        <v>136</v>
      </c>
      <c r="E236" s="24">
        <v>2978</v>
      </c>
      <c r="F236" s="22">
        <v>13.850678</v>
      </c>
      <c r="G236" s="23">
        <v>8.4049830522592697E-2</v>
      </c>
      <c r="H236" s="25"/>
    </row>
    <row r="237" spans="2:8" x14ac:dyDescent="0.2">
      <c r="B237" s="21" t="s">
        <v>793</v>
      </c>
      <c r="C237" s="21" t="s">
        <v>794</v>
      </c>
      <c r="D237" s="21" t="s">
        <v>53</v>
      </c>
      <c r="E237" s="24">
        <v>384</v>
      </c>
      <c r="F237" s="22">
        <v>13.808256</v>
      </c>
      <c r="G237" s="23">
        <v>8.3792401831345301E-2</v>
      </c>
      <c r="H237" s="25"/>
    </row>
    <row r="238" spans="2:8" x14ac:dyDescent="0.2">
      <c r="B238" s="21" t="s">
        <v>988</v>
      </c>
      <c r="C238" s="21" t="s">
        <v>989</v>
      </c>
      <c r="D238" s="21" t="s">
        <v>822</v>
      </c>
      <c r="E238" s="24">
        <v>32347</v>
      </c>
      <c r="F238" s="22">
        <v>13.611617600000001</v>
      </c>
      <c r="G238" s="23">
        <v>8.2599144418658801E-2</v>
      </c>
      <c r="H238" s="25"/>
    </row>
    <row r="239" spans="2:8" x14ac:dyDescent="0.2">
      <c r="B239" s="21" t="s">
        <v>909</v>
      </c>
      <c r="C239" s="21" t="s">
        <v>910</v>
      </c>
      <c r="D239" s="21" t="s">
        <v>50</v>
      </c>
      <c r="E239" s="24">
        <v>4735</v>
      </c>
      <c r="F239" s="22">
        <v>13.364537500000001</v>
      </c>
      <c r="G239" s="23">
        <v>8.1099792507473997E-2</v>
      </c>
      <c r="H239" s="25"/>
    </row>
    <row r="240" spans="2:8" x14ac:dyDescent="0.2">
      <c r="B240" s="21" t="s">
        <v>635</v>
      </c>
      <c r="C240" s="21" t="s">
        <v>636</v>
      </c>
      <c r="D240" s="21" t="s">
        <v>95</v>
      </c>
      <c r="E240" s="24">
        <v>4167</v>
      </c>
      <c r="F240" s="22">
        <v>13.330233</v>
      </c>
      <c r="G240" s="23">
        <v>8.0891623101531404E-2</v>
      </c>
      <c r="H240" s="25"/>
    </row>
    <row r="241" spans="2:8" x14ac:dyDescent="0.2">
      <c r="B241" s="21" t="s">
        <v>718</v>
      </c>
      <c r="C241" s="21" t="s">
        <v>719</v>
      </c>
      <c r="D241" s="21" t="s">
        <v>230</v>
      </c>
      <c r="E241" s="24">
        <v>15757</v>
      </c>
      <c r="F241" s="22">
        <v>13.298908000000001</v>
      </c>
      <c r="G241" s="23">
        <v>8.0701534144072398E-2</v>
      </c>
      <c r="H241" s="25"/>
    </row>
    <row r="242" spans="2:8" x14ac:dyDescent="0.2">
      <c r="B242" s="21" t="s">
        <v>971</v>
      </c>
      <c r="C242" s="21" t="s">
        <v>972</v>
      </c>
      <c r="D242" s="21" t="s">
        <v>973</v>
      </c>
      <c r="E242" s="24">
        <v>864</v>
      </c>
      <c r="F242" s="22">
        <v>12.917664</v>
      </c>
      <c r="G242" s="23">
        <v>7.8388037751494694E-2</v>
      </c>
      <c r="H242" s="25"/>
    </row>
    <row r="243" spans="2:8" x14ac:dyDescent="0.2">
      <c r="B243" s="21" t="s">
        <v>345</v>
      </c>
      <c r="C243" s="21" t="s">
        <v>346</v>
      </c>
      <c r="D243" s="21" t="s">
        <v>95</v>
      </c>
      <c r="E243" s="24">
        <v>4899</v>
      </c>
      <c r="F243" s="22">
        <v>12.820683000000001</v>
      </c>
      <c r="G243" s="23">
        <v>7.7799529621141006E-2</v>
      </c>
      <c r="H243" s="25"/>
    </row>
    <row r="244" spans="2:8" x14ac:dyDescent="0.2">
      <c r="B244" s="21" t="s">
        <v>816</v>
      </c>
      <c r="C244" s="21" t="s">
        <v>817</v>
      </c>
      <c r="D244" s="21" t="s">
        <v>351</v>
      </c>
      <c r="E244" s="24">
        <v>223</v>
      </c>
      <c r="F244" s="22">
        <v>12.602845</v>
      </c>
      <c r="G244" s="23">
        <v>7.6477627041254201E-2</v>
      </c>
      <c r="H244" s="25"/>
    </row>
    <row r="245" spans="2:8" x14ac:dyDescent="0.2">
      <c r="B245" s="21" t="s">
        <v>639</v>
      </c>
      <c r="C245" s="21" t="s">
        <v>640</v>
      </c>
      <c r="D245" s="21" t="s">
        <v>641</v>
      </c>
      <c r="E245" s="24">
        <v>739</v>
      </c>
      <c r="F245" s="22">
        <v>12.602167</v>
      </c>
      <c r="G245" s="23">
        <v>7.6473512745542899E-2</v>
      </c>
      <c r="H245" s="25"/>
    </row>
    <row r="246" spans="2:8" x14ac:dyDescent="0.2">
      <c r="B246" s="21" t="s">
        <v>833</v>
      </c>
      <c r="C246" s="21" t="s">
        <v>834</v>
      </c>
      <c r="D246" s="21" t="s">
        <v>44</v>
      </c>
      <c r="E246" s="24">
        <v>501</v>
      </c>
      <c r="F246" s="22">
        <v>12.496442999999999</v>
      </c>
      <c r="G246" s="23">
        <v>7.5831949619017902E-2</v>
      </c>
      <c r="H246" s="25"/>
    </row>
    <row r="247" spans="2:8" x14ac:dyDescent="0.2">
      <c r="B247" s="21" t="s">
        <v>781</v>
      </c>
      <c r="C247" s="21" t="s">
        <v>782</v>
      </c>
      <c r="D247" s="21" t="s">
        <v>296</v>
      </c>
      <c r="E247" s="24">
        <v>3721</v>
      </c>
      <c r="F247" s="22">
        <v>12.483955</v>
      </c>
      <c r="G247" s="23">
        <v>7.5756168903910306E-2</v>
      </c>
      <c r="H247" s="25"/>
    </row>
    <row r="248" spans="2:8" x14ac:dyDescent="0.2">
      <c r="B248" s="21" t="s">
        <v>917</v>
      </c>
      <c r="C248" s="21" t="s">
        <v>918</v>
      </c>
      <c r="D248" s="21" t="s">
        <v>95</v>
      </c>
      <c r="E248" s="24">
        <v>2685</v>
      </c>
      <c r="F248" s="22">
        <v>12.396644999999999</v>
      </c>
      <c r="G248" s="23">
        <v>7.5226347136129093E-2</v>
      </c>
      <c r="H248" s="25"/>
    </row>
    <row r="249" spans="2:8" x14ac:dyDescent="0.2">
      <c r="B249" s="21" t="s">
        <v>959</v>
      </c>
      <c r="C249" s="21" t="s">
        <v>960</v>
      </c>
      <c r="D249" s="21" t="s">
        <v>53</v>
      </c>
      <c r="E249" s="24">
        <v>1198</v>
      </c>
      <c r="F249" s="22">
        <v>12.342993999999999</v>
      </c>
      <c r="G249" s="23">
        <v>7.49007776977689E-2</v>
      </c>
      <c r="H249" s="25"/>
    </row>
    <row r="250" spans="2:8" x14ac:dyDescent="0.2">
      <c r="B250" s="21" t="s">
        <v>812</v>
      </c>
      <c r="C250" s="21" t="s">
        <v>813</v>
      </c>
      <c r="D250" s="21" t="s">
        <v>38</v>
      </c>
      <c r="E250" s="24">
        <v>750</v>
      </c>
      <c r="F250" s="22">
        <v>12.2715</v>
      </c>
      <c r="G250" s="23">
        <v>7.4466931890120894E-2</v>
      </c>
      <c r="H250" s="25"/>
    </row>
    <row r="251" spans="2:8" x14ac:dyDescent="0.2">
      <c r="B251" s="21" t="s">
        <v>803</v>
      </c>
      <c r="C251" s="21" t="s">
        <v>804</v>
      </c>
      <c r="D251" s="21" t="s">
        <v>291</v>
      </c>
      <c r="E251" s="24">
        <v>1385</v>
      </c>
      <c r="F251" s="22">
        <v>12.1326</v>
      </c>
      <c r="G251" s="23">
        <v>7.3624047414748095E-2</v>
      </c>
      <c r="H251" s="25"/>
    </row>
    <row r="252" spans="2:8" x14ac:dyDescent="0.2">
      <c r="B252" s="21" t="s">
        <v>317</v>
      </c>
      <c r="C252" s="21" t="s">
        <v>318</v>
      </c>
      <c r="D252" s="21" t="s">
        <v>50</v>
      </c>
      <c r="E252" s="24">
        <v>1337</v>
      </c>
      <c r="F252" s="22">
        <v>12.09985</v>
      </c>
      <c r="G252" s="23">
        <v>7.3425311154355993E-2</v>
      </c>
      <c r="H252" s="25"/>
    </row>
    <row r="253" spans="2:8" x14ac:dyDescent="0.2">
      <c r="B253" s="21" t="s">
        <v>637</v>
      </c>
      <c r="C253" s="21" t="s">
        <v>638</v>
      </c>
      <c r="D253" s="21" t="s">
        <v>95</v>
      </c>
      <c r="E253" s="24">
        <v>16446</v>
      </c>
      <c r="F253" s="22">
        <v>12.066430199999999</v>
      </c>
      <c r="G253" s="23">
        <v>7.3222510358171206E-2</v>
      </c>
      <c r="H253" s="25"/>
    </row>
    <row r="254" spans="2:8" x14ac:dyDescent="0.2">
      <c r="B254" s="21" t="s">
        <v>132</v>
      </c>
      <c r="C254" s="21" t="s">
        <v>133</v>
      </c>
      <c r="D254" s="21" t="s">
        <v>30</v>
      </c>
      <c r="E254" s="24">
        <v>1483</v>
      </c>
      <c r="F254" s="22">
        <v>12.0367695</v>
      </c>
      <c r="G254" s="23">
        <v>7.3042520843709796E-2</v>
      </c>
      <c r="H254" s="25"/>
    </row>
    <row r="255" spans="2:8" x14ac:dyDescent="0.2">
      <c r="B255" s="21" t="s">
        <v>957</v>
      </c>
      <c r="C255" s="21" t="s">
        <v>958</v>
      </c>
      <c r="D255" s="21" t="s">
        <v>351</v>
      </c>
      <c r="E255" s="24">
        <v>2334</v>
      </c>
      <c r="F255" s="22">
        <v>11.884728000000001</v>
      </c>
      <c r="G255" s="23">
        <v>7.2119890030445596E-2</v>
      </c>
      <c r="H255" s="25"/>
    </row>
    <row r="256" spans="2:8" x14ac:dyDescent="0.2">
      <c r="B256" s="21" t="s">
        <v>789</v>
      </c>
      <c r="C256" s="21" t="s">
        <v>790</v>
      </c>
      <c r="D256" s="21" t="s">
        <v>296</v>
      </c>
      <c r="E256" s="24">
        <v>331</v>
      </c>
      <c r="F256" s="22">
        <v>11.829940000000001</v>
      </c>
      <c r="G256" s="23">
        <v>7.1787420954587206E-2</v>
      </c>
      <c r="H256" s="25"/>
    </row>
    <row r="257" spans="2:8" x14ac:dyDescent="0.2">
      <c r="B257" s="21" t="s">
        <v>1107</v>
      </c>
      <c r="C257" s="21" t="s">
        <v>1108</v>
      </c>
      <c r="D257" s="21" t="s">
        <v>641</v>
      </c>
      <c r="E257" s="24">
        <v>40</v>
      </c>
      <c r="F257" s="22">
        <v>11.795999999999999</v>
      </c>
      <c r="G257" s="23">
        <v>7.1581463437710699E-2</v>
      </c>
      <c r="H257" s="25"/>
    </row>
    <row r="258" spans="2:8" x14ac:dyDescent="0.2">
      <c r="B258" s="21" t="s">
        <v>814</v>
      </c>
      <c r="C258" s="21" t="s">
        <v>815</v>
      </c>
      <c r="D258" s="21" t="s">
        <v>291</v>
      </c>
      <c r="E258" s="24">
        <v>378</v>
      </c>
      <c r="F258" s="22">
        <v>11.764116</v>
      </c>
      <c r="G258" s="23">
        <v>7.1387982310188794E-2</v>
      </c>
      <c r="H258" s="25"/>
    </row>
    <row r="259" spans="2:8" x14ac:dyDescent="0.2">
      <c r="B259" s="21" t="s">
        <v>741</v>
      </c>
      <c r="C259" s="21" t="s">
        <v>742</v>
      </c>
      <c r="D259" s="21" t="s">
        <v>230</v>
      </c>
      <c r="E259" s="24">
        <v>5221</v>
      </c>
      <c r="F259" s="22">
        <v>11.6433521</v>
      </c>
      <c r="G259" s="23">
        <v>7.0655152817780703E-2</v>
      </c>
      <c r="H259" s="25"/>
    </row>
    <row r="260" spans="2:8" x14ac:dyDescent="0.2">
      <c r="B260" s="21" t="s">
        <v>101</v>
      </c>
      <c r="C260" s="21" t="s">
        <v>102</v>
      </c>
      <c r="D260" s="21" t="s">
        <v>95</v>
      </c>
      <c r="E260" s="24">
        <v>2213</v>
      </c>
      <c r="F260" s="22">
        <v>11.61825</v>
      </c>
      <c r="G260" s="23">
        <v>7.0502826177109401E-2</v>
      </c>
      <c r="H260" s="25"/>
    </row>
    <row r="261" spans="2:8" x14ac:dyDescent="0.2">
      <c r="B261" s="21" t="s">
        <v>93</v>
      </c>
      <c r="C261" s="21" t="s">
        <v>94</v>
      </c>
      <c r="D261" s="21" t="s">
        <v>95</v>
      </c>
      <c r="E261" s="24">
        <v>4018</v>
      </c>
      <c r="F261" s="22">
        <v>11.612019999999999</v>
      </c>
      <c r="G261" s="23">
        <v>7.0465020775514198E-2</v>
      </c>
      <c r="H261" s="25"/>
    </row>
    <row r="262" spans="2:8" x14ac:dyDescent="0.2">
      <c r="B262" s="21" t="s">
        <v>961</v>
      </c>
      <c r="C262" s="21" t="s">
        <v>962</v>
      </c>
      <c r="D262" s="21" t="s">
        <v>242</v>
      </c>
      <c r="E262" s="24">
        <v>300</v>
      </c>
      <c r="F262" s="22">
        <v>11.4</v>
      </c>
      <c r="G262" s="23">
        <v>6.9178423464725497E-2</v>
      </c>
      <c r="H262" s="25"/>
    </row>
    <row r="263" spans="2:8" x14ac:dyDescent="0.2">
      <c r="B263" s="21" t="s">
        <v>1081</v>
      </c>
      <c r="C263" s="21" t="s">
        <v>1082</v>
      </c>
      <c r="D263" s="21" t="s">
        <v>267</v>
      </c>
      <c r="E263" s="24">
        <v>781</v>
      </c>
      <c r="F263" s="22">
        <v>11.290917</v>
      </c>
      <c r="G263" s="23">
        <v>6.8516476976409404E-2</v>
      </c>
      <c r="H263" s="25"/>
    </row>
    <row r="264" spans="2:8" x14ac:dyDescent="0.2">
      <c r="B264" s="21" t="s">
        <v>777</v>
      </c>
      <c r="C264" s="21" t="s">
        <v>778</v>
      </c>
      <c r="D264" s="21" t="s">
        <v>50</v>
      </c>
      <c r="E264" s="24">
        <v>417</v>
      </c>
      <c r="F264" s="22">
        <v>11.287773</v>
      </c>
      <c r="G264" s="23">
        <v>6.8497398295411793E-2</v>
      </c>
      <c r="H264" s="25"/>
    </row>
    <row r="265" spans="2:8" x14ac:dyDescent="0.2">
      <c r="B265" s="21" t="s">
        <v>783</v>
      </c>
      <c r="C265" s="21" t="s">
        <v>784</v>
      </c>
      <c r="D265" s="21" t="s">
        <v>50</v>
      </c>
      <c r="E265" s="24">
        <v>1160</v>
      </c>
      <c r="F265" s="22">
        <v>10.92662</v>
      </c>
      <c r="G265" s="23">
        <v>6.63058197717665E-2</v>
      </c>
      <c r="H265" s="25"/>
    </row>
    <row r="266" spans="2:8" x14ac:dyDescent="0.2">
      <c r="B266" s="21" t="s">
        <v>974</v>
      </c>
      <c r="C266" s="21" t="s">
        <v>975</v>
      </c>
      <c r="D266" s="21" t="s">
        <v>351</v>
      </c>
      <c r="E266" s="24">
        <v>717</v>
      </c>
      <c r="F266" s="22">
        <v>10.894098</v>
      </c>
      <c r="G266" s="23">
        <v>6.6108467079843802E-2</v>
      </c>
      <c r="H266" s="25"/>
    </row>
    <row r="267" spans="2:8" x14ac:dyDescent="0.2">
      <c r="B267" s="21" t="s">
        <v>839</v>
      </c>
      <c r="C267" s="21" t="s">
        <v>840</v>
      </c>
      <c r="D267" s="21" t="s">
        <v>44</v>
      </c>
      <c r="E267" s="24">
        <v>1310</v>
      </c>
      <c r="F267" s="22">
        <v>10.857279999999999</v>
      </c>
      <c r="G267" s="23">
        <v>6.5885045045183693E-2</v>
      </c>
      <c r="H267" s="25"/>
    </row>
    <row r="268" spans="2:8" x14ac:dyDescent="0.2">
      <c r="B268" s="21" t="s">
        <v>969</v>
      </c>
      <c r="C268" s="21" t="s">
        <v>970</v>
      </c>
      <c r="D268" s="21" t="s">
        <v>53</v>
      </c>
      <c r="E268" s="24">
        <v>2117</v>
      </c>
      <c r="F268" s="22">
        <v>10.776588500000001</v>
      </c>
      <c r="G268" s="23">
        <v>6.5395386206850106E-2</v>
      </c>
      <c r="H268" s="25"/>
    </row>
    <row r="269" spans="2:8" x14ac:dyDescent="0.2">
      <c r="B269" s="21" t="s">
        <v>831</v>
      </c>
      <c r="C269" s="21" t="s">
        <v>832</v>
      </c>
      <c r="D269" s="21" t="s">
        <v>29</v>
      </c>
      <c r="E269" s="24">
        <v>811</v>
      </c>
      <c r="F269" s="22">
        <v>10.755482000000001</v>
      </c>
      <c r="G269" s="23">
        <v>6.5267305996774799E-2</v>
      </c>
      <c r="H269" s="25"/>
    </row>
    <row r="270" spans="2:8" x14ac:dyDescent="0.2">
      <c r="B270" s="21" t="s">
        <v>785</v>
      </c>
      <c r="C270" s="21" t="s">
        <v>786</v>
      </c>
      <c r="D270" s="21" t="s">
        <v>95</v>
      </c>
      <c r="E270" s="24">
        <v>2178</v>
      </c>
      <c r="F270" s="22">
        <v>10.752786</v>
      </c>
      <c r="G270" s="23">
        <v>6.5250945906453597E-2</v>
      </c>
      <c r="H270" s="25"/>
    </row>
    <row r="271" spans="2:8" x14ac:dyDescent="0.2">
      <c r="B271" s="21" t="s">
        <v>827</v>
      </c>
      <c r="C271" s="21" t="s">
        <v>828</v>
      </c>
      <c r="D271" s="21" t="s">
        <v>641</v>
      </c>
      <c r="E271" s="24">
        <v>956</v>
      </c>
      <c r="F271" s="22">
        <v>10.651752</v>
      </c>
      <c r="G271" s="23">
        <v>6.4637843026073394E-2</v>
      </c>
      <c r="H271" s="25"/>
    </row>
    <row r="272" spans="2:8" x14ac:dyDescent="0.2">
      <c r="B272" s="21" t="s">
        <v>805</v>
      </c>
      <c r="C272" s="21" t="s">
        <v>806</v>
      </c>
      <c r="D272" s="21" t="s">
        <v>807</v>
      </c>
      <c r="E272" s="24">
        <v>2888</v>
      </c>
      <c r="F272" s="22">
        <v>10.536868</v>
      </c>
      <c r="G272" s="23">
        <v>6.3940694429466205E-2</v>
      </c>
      <c r="H272" s="25"/>
    </row>
    <row r="273" spans="2:8" x14ac:dyDescent="0.2">
      <c r="B273" s="21" t="s">
        <v>1097</v>
      </c>
      <c r="C273" s="21" t="s">
        <v>1098</v>
      </c>
      <c r="D273" s="21" t="s">
        <v>115</v>
      </c>
      <c r="E273" s="24">
        <v>2332</v>
      </c>
      <c r="F273" s="22">
        <v>10.431036000000001</v>
      </c>
      <c r="G273" s="23">
        <v>6.3298475928403194E-2</v>
      </c>
      <c r="H273" s="25"/>
    </row>
    <row r="274" spans="2:8" x14ac:dyDescent="0.2">
      <c r="B274" s="21" t="s">
        <v>939</v>
      </c>
      <c r="C274" s="21" t="s">
        <v>940</v>
      </c>
      <c r="D274" s="21" t="s">
        <v>50</v>
      </c>
      <c r="E274" s="24">
        <v>596</v>
      </c>
      <c r="F274" s="22">
        <v>10.34656</v>
      </c>
      <c r="G274" s="23">
        <v>6.2785851673963999E-2</v>
      </c>
      <c r="H274" s="25"/>
    </row>
    <row r="275" spans="2:8" x14ac:dyDescent="0.2">
      <c r="B275" s="21" t="s">
        <v>294</v>
      </c>
      <c r="C275" s="21" t="s">
        <v>295</v>
      </c>
      <c r="D275" s="21" t="s">
        <v>296</v>
      </c>
      <c r="E275" s="24">
        <v>2704</v>
      </c>
      <c r="F275" s="22">
        <v>10.260327999999999</v>
      </c>
      <c r="G275" s="23">
        <v>6.22625715149982E-2</v>
      </c>
      <c r="H275" s="25"/>
    </row>
    <row r="276" spans="2:8" x14ac:dyDescent="0.2">
      <c r="B276" s="21" t="s">
        <v>943</v>
      </c>
      <c r="C276" s="21" t="s">
        <v>944</v>
      </c>
      <c r="D276" s="21" t="s">
        <v>95</v>
      </c>
      <c r="E276" s="24">
        <v>752</v>
      </c>
      <c r="F276" s="22">
        <v>10.161776</v>
      </c>
      <c r="G276" s="23">
        <v>6.1664530112428402E-2</v>
      </c>
      <c r="H276" s="25"/>
    </row>
    <row r="277" spans="2:8" x14ac:dyDescent="0.2">
      <c r="B277" s="21" t="s">
        <v>835</v>
      </c>
      <c r="C277" s="21" t="s">
        <v>836</v>
      </c>
      <c r="D277" s="21" t="s">
        <v>214</v>
      </c>
      <c r="E277" s="24">
        <v>5581</v>
      </c>
      <c r="F277" s="22">
        <v>10.0273827</v>
      </c>
      <c r="G277" s="23">
        <v>6.0848993566970398E-2</v>
      </c>
      <c r="H277" s="25"/>
    </row>
    <row r="278" spans="2:8" x14ac:dyDescent="0.2">
      <c r="B278" s="21" t="s">
        <v>980</v>
      </c>
      <c r="C278" s="21" t="s">
        <v>981</v>
      </c>
      <c r="D278" s="21" t="s">
        <v>53</v>
      </c>
      <c r="E278" s="24">
        <v>350</v>
      </c>
      <c r="F278" s="22">
        <v>9.9819999999999993</v>
      </c>
      <c r="G278" s="23">
        <v>6.0573598510955201E-2</v>
      </c>
      <c r="H278" s="25"/>
    </row>
    <row r="279" spans="2:8" x14ac:dyDescent="0.2">
      <c r="B279" s="21" t="s">
        <v>1129</v>
      </c>
      <c r="C279" s="21" t="s">
        <v>1130</v>
      </c>
      <c r="D279" s="21" t="s">
        <v>267</v>
      </c>
      <c r="E279" s="24">
        <v>808</v>
      </c>
      <c r="F279" s="22">
        <v>9.8470960000000005</v>
      </c>
      <c r="G279" s="23">
        <v>5.9754962893491602E-2</v>
      </c>
      <c r="H279" s="25"/>
    </row>
    <row r="280" spans="2:8" x14ac:dyDescent="0.2">
      <c r="B280" s="21" t="s">
        <v>801</v>
      </c>
      <c r="C280" s="21" t="s">
        <v>802</v>
      </c>
      <c r="D280" s="21" t="s">
        <v>95</v>
      </c>
      <c r="E280" s="24">
        <v>1988</v>
      </c>
      <c r="F280" s="22">
        <v>9.7839419999999997</v>
      </c>
      <c r="G280" s="23">
        <v>5.9371726564062498E-2</v>
      </c>
      <c r="H280" s="25"/>
    </row>
    <row r="281" spans="2:8" x14ac:dyDescent="0.2">
      <c r="B281" s="21" t="s">
        <v>1050</v>
      </c>
      <c r="C281" s="21" t="s">
        <v>1051</v>
      </c>
      <c r="D281" s="21" t="s">
        <v>44</v>
      </c>
      <c r="E281" s="24">
        <v>516</v>
      </c>
      <c r="F281" s="22">
        <v>9.6584880000000002</v>
      </c>
      <c r="G281" s="23">
        <v>5.8610436218681498E-2</v>
      </c>
      <c r="H281" s="25"/>
    </row>
    <row r="282" spans="2:8" x14ac:dyDescent="0.2">
      <c r="B282" s="21" t="s">
        <v>1062</v>
      </c>
      <c r="C282" s="21" t="s">
        <v>1063</v>
      </c>
      <c r="D282" s="21" t="s">
        <v>267</v>
      </c>
      <c r="E282" s="24">
        <v>2391</v>
      </c>
      <c r="F282" s="22">
        <v>9.6285570000000007</v>
      </c>
      <c r="G282" s="23">
        <v>5.842880644739E-2</v>
      </c>
      <c r="H282" s="25"/>
    </row>
    <row r="283" spans="2:8" x14ac:dyDescent="0.2">
      <c r="B283" s="21" t="s">
        <v>1008</v>
      </c>
      <c r="C283" s="21" t="s">
        <v>1009</v>
      </c>
      <c r="D283" s="21" t="s">
        <v>35</v>
      </c>
      <c r="E283" s="24">
        <v>5068</v>
      </c>
      <c r="F283" s="22">
        <v>9.5278399999999994</v>
      </c>
      <c r="G283" s="23">
        <v>5.7817627212644697E-2</v>
      </c>
      <c r="H283" s="25"/>
    </row>
    <row r="284" spans="2:8" x14ac:dyDescent="0.2">
      <c r="B284" s="21" t="s">
        <v>1058</v>
      </c>
      <c r="C284" s="21" t="s">
        <v>1059</v>
      </c>
      <c r="D284" s="21" t="s">
        <v>44</v>
      </c>
      <c r="E284" s="24">
        <v>1215</v>
      </c>
      <c r="F284" s="22">
        <v>9.5061599999999995</v>
      </c>
      <c r="G284" s="23">
        <v>5.76860668424065E-2</v>
      </c>
      <c r="H284" s="25"/>
    </row>
    <row r="285" spans="2:8" x14ac:dyDescent="0.2">
      <c r="B285" s="21" t="s">
        <v>998</v>
      </c>
      <c r="C285" s="21" t="s">
        <v>999</v>
      </c>
      <c r="D285" s="21" t="s">
        <v>29</v>
      </c>
      <c r="E285" s="24">
        <v>1311</v>
      </c>
      <c r="F285" s="22">
        <v>9.4346115000000008</v>
      </c>
      <c r="G285" s="23">
        <v>5.7251890313348097E-2</v>
      </c>
      <c r="H285" s="25"/>
    </row>
    <row r="286" spans="2:8" x14ac:dyDescent="0.2">
      <c r="B286" s="21" t="s">
        <v>994</v>
      </c>
      <c r="C286" s="21" t="s">
        <v>995</v>
      </c>
      <c r="D286" s="21" t="s">
        <v>351</v>
      </c>
      <c r="E286" s="24">
        <v>1583</v>
      </c>
      <c r="F286" s="22">
        <v>9.4283479999999997</v>
      </c>
      <c r="G286" s="23">
        <v>5.7213881624280503E-2</v>
      </c>
      <c r="H286" s="25"/>
    </row>
    <row r="287" spans="2:8" x14ac:dyDescent="0.2">
      <c r="B287" s="21" t="s">
        <v>1006</v>
      </c>
      <c r="C287" s="21" t="s">
        <v>1007</v>
      </c>
      <c r="D287" s="21" t="s">
        <v>351</v>
      </c>
      <c r="E287" s="24">
        <v>2130</v>
      </c>
      <c r="F287" s="22">
        <v>9.2814750000000004</v>
      </c>
      <c r="G287" s="23">
        <v>5.6322614730461698E-2</v>
      </c>
      <c r="H287" s="25"/>
    </row>
    <row r="288" spans="2:8" x14ac:dyDescent="0.2">
      <c r="B288" s="21" t="s">
        <v>953</v>
      </c>
      <c r="C288" s="21" t="s">
        <v>954</v>
      </c>
      <c r="D288" s="21" t="s">
        <v>95</v>
      </c>
      <c r="E288" s="24">
        <v>1741</v>
      </c>
      <c r="F288" s="22">
        <v>9.1863864999999993</v>
      </c>
      <c r="G288" s="23">
        <v>5.5745590825231298E-2</v>
      </c>
      <c r="H288" s="25"/>
    </row>
    <row r="289" spans="2:9" x14ac:dyDescent="0.2">
      <c r="B289" s="21" t="s">
        <v>967</v>
      </c>
      <c r="C289" s="21" t="s">
        <v>968</v>
      </c>
      <c r="D289" s="21" t="s">
        <v>296</v>
      </c>
      <c r="E289" s="24">
        <v>991</v>
      </c>
      <c r="F289" s="22">
        <v>8.9680544999999992</v>
      </c>
      <c r="G289" s="23">
        <v>5.44206905136611E-2</v>
      </c>
      <c r="H289" s="25"/>
    </row>
    <row r="290" spans="2:9" x14ac:dyDescent="0.2">
      <c r="B290" s="21" t="s">
        <v>1153</v>
      </c>
      <c r="C290" s="21" t="s">
        <v>1154</v>
      </c>
      <c r="D290" s="21" t="s">
        <v>1155</v>
      </c>
      <c r="E290" s="24">
        <v>611</v>
      </c>
      <c r="F290" s="22">
        <v>8.8564450000000008</v>
      </c>
      <c r="G290" s="23">
        <v>5.3743412508951802E-2</v>
      </c>
      <c r="H290" s="25"/>
    </row>
    <row r="291" spans="2:9" x14ac:dyDescent="0.2">
      <c r="B291" s="21" t="s">
        <v>837</v>
      </c>
      <c r="C291" s="21" t="s">
        <v>838</v>
      </c>
      <c r="D291" s="21" t="s">
        <v>242</v>
      </c>
      <c r="E291" s="24">
        <v>902</v>
      </c>
      <c r="F291" s="22">
        <v>8.7854799999999997</v>
      </c>
      <c r="G291" s="23">
        <v>5.3312776822883899E-2</v>
      </c>
      <c r="H291" s="25"/>
    </row>
    <row r="292" spans="2:9" x14ac:dyDescent="0.2">
      <c r="B292" s="21" t="s">
        <v>1077</v>
      </c>
      <c r="C292" s="21" t="s">
        <v>1078</v>
      </c>
      <c r="D292" s="21" t="s">
        <v>44</v>
      </c>
      <c r="E292" s="24">
        <v>1948</v>
      </c>
      <c r="F292" s="22">
        <v>8.6549639999999997</v>
      </c>
      <c r="G292" s="23">
        <v>5.2520768830171399E-2</v>
      </c>
      <c r="H292" s="25"/>
    </row>
    <row r="293" spans="2:9" x14ac:dyDescent="0.2">
      <c r="B293" s="21" t="s">
        <v>1046</v>
      </c>
      <c r="C293" s="21" t="s">
        <v>1047</v>
      </c>
      <c r="D293" s="21" t="s">
        <v>351</v>
      </c>
      <c r="E293" s="24">
        <v>172</v>
      </c>
      <c r="F293" s="22">
        <v>8.6490200000000002</v>
      </c>
      <c r="G293" s="23">
        <v>5.2484698957445598E-2</v>
      </c>
      <c r="H293" s="25"/>
    </row>
    <row r="294" spans="2:9" x14ac:dyDescent="0.2">
      <c r="B294" s="21" t="s">
        <v>1040</v>
      </c>
      <c r="C294" s="21" t="s">
        <v>1041</v>
      </c>
      <c r="D294" s="21" t="s">
        <v>53</v>
      </c>
      <c r="E294" s="24">
        <v>1880</v>
      </c>
      <c r="F294" s="22">
        <v>8.3829200000000004</v>
      </c>
      <c r="G294" s="23">
        <v>5.0869928914992701E-2</v>
      </c>
      <c r="H294" s="25"/>
    </row>
    <row r="295" spans="2:9" x14ac:dyDescent="0.2">
      <c r="B295" s="20" t="s">
        <v>156</v>
      </c>
      <c r="C295" s="20"/>
      <c r="D295" s="20"/>
      <c r="E295" s="20"/>
      <c r="F295" s="26">
        <f>SUM(F7:F294)</f>
        <v>16315.094407899998</v>
      </c>
      <c r="G295" s="27">
        <f>SUM(G7:G294)</f>
        <v>99.004606124270254</v>
      </c>
      <c r="H295" s="20"/>
      <c r="I295" s="14"/>
    </row>
    <row r="296" spans="2:9" x14ac:dyDescent="0.2">
      <c r="B296" s="20" t="s">
        <v>157</v>
      </c>
      <c r="C296" s="20"/>
      <c r="D296" s="20"/>
      <c r="E296" s="20"/>
      <c r="F296" s="28" t="s">
        <v>158</v>
      </c>
      <c r="G296" s="29" t="s">
        <v>158</v>
      </c>
      <c r="H296" s="20"/>
      <c r="I296" s="14"/>
    </row>
    <row r="297" spans="2:9" x14ac:dyDescent="0.2">
      <c r="B297" s="20" t="s">
        <v>156</v>
      </c>
      <c r="C297" s="20"/>
      <c r="D297" s="20"/>
      <c r="E297" s="20"/>
      <c r="F297" s="30" t="s">
        <v>158</v>
      </c>
      <c r="G297" s="31" t="s">
        <v>158</v>
      </c>
      <c r="H297" s="20"/>
      <c r="I297" s="14"/>
    </row>
    <row r="298" spans="2:9" x14ac:dyDescent="0.2">
      <c r="B298" s="20"/>
      <c r="C298" s="20"/>
      <c r="D298" s="20"/>
      <c r="E298" s="20"/>
      <c r="F298" s="30"/>
      <c r="G298" s="31"/>
      <c r="H298" s="20"/>
      <c r="I298" s="14"/>
    </row>
    <row r="299" spans="2:9" x14ac:dyDescent="0.2">
      <c r="B299" s="20" t="s">
        <v>1655</v>
      </c>
      <c r="C299" s="20"/>
      <c r="D299" s="20"/>
      <c r="E299" s="20"/>
      <c r="F299" s="30"/>
      <c r="G299" s="31"/>
      <c r="H299" s="20"/>
      <c r="I299" s="14"/>
    </row>
    <row r="300" spans="2:9" x14ac:dyDescent="0.2">
      <c r="B300" s="21" t="s">
        <v>1657</v>
      </c>
      <c r="C300" s="21" t="s">
        <v>1654</v>
      </c>
      <c r="D300" s="21" t="s">
        <v>115</v>
      </c>
      <c r="E300" s="21">
        <v>6298</v>
      </c>
      <c r="F300" s="126">
        <v>19.819806</v>
      </c>
      <c r="G300" s="127">
        <v>0.12026947023793169</v>
      </c>
      <c r="H300" s="20"/>
      <c r="I300" s="14"/>
    </row>
    <row r="301" spans="2:9" x14ac:dyDescent="0.2">
      <c r="B301" s="21" t="s">
        <v>1658</v>
      </c>
      <c r="C301" s="21" t="s">
        <v>1656</v>
      </c>
      <c r="D301" s="21" t="s">
        <v>115</v>
      </c>
      <c r="E301" s="21">
        <v>8477</v>
      </c>
      <c r="F301" s="126">
        <v>35.115124799999997</v>
      </c>
      <c r="G301" s="127">
        <v>0.21308369300057006</v>
      </c>
      <c r="H301" s="20"/>
      <c r="I301" s="14"/>
    </row>
    <row r="302" spans="2:9" x14ac:dyDescent="0.2">
      <c r="B302" s="42" t="s">
        <v>156</v>
      </c>
      <c r="C302" s="42"/>
      <c r="D302" s="42"/>
      <c r="E302" s="42"/>
      <c r="F302" s="43">
        <f>SUM(F300:F301)</f>
        <v>54.934930799999997</v>
      </c>
      <c r="G302" s="43">
        <f>SUM(G300:G301)</f>
        <v>0.33335316323850173</v>
      </c>
      <c r="H302" s="20"/>
      <c r="I302" s="14"/>
    </row>
    <row r="303" spans="2:9" x14ac:dyDescent="0.2">
      <c r="B303" s="32" t="s">
        <v>159</v>
      </c>
      <c r="C303" s="32"/>
      <c r="D303" s="32"/>
      <c r="E303" s="32"/>
      <c r="F303" s="33">
        <f>F295+F302</f>
        <v>16370.029338699998</v>
      </c>
      <c r="G303" s="33">
        <f>G295+G302</f>
        <v>99.337959287508752</v>
      </c>
      <c r="H303" s="20"/>
      <c r="I303" s="14"/>
    </row>
    <row r="304" spans="2:9" x14ac:dyDescent="0.2">
      <c r="B304" s="20"/>
      <c r="C304" s="20"/>
      <c r="D304" s="20"/>
      <c r="E304" s="20"/>
      <c r="F304" s="43"/>
      <c r="G304" s="44"/>
      <c r="H304" s="20"/>
      <c r="I304" s="14"/>
    </row>
    <row r="305" spans="2:9" x14ac:dyDescent="0.2">
      <c r="B305" s="20" t="s">
        <v>179</v>
      </c>
      <c r="C305" s="20"/>
      <c r="D305" s="20"/>
      <c r="E305" s="20"/>
      <c r="F305" s="26">
        <v>134.0072275</v>
      </c>
      <c r="G305" s="27">
        <v>0.81319374836217595</v>
      </c>
      <c r="H305" s="25">
        <v>5.74E-2</v>
      </c>
      <c r="I305" s="15"/>
    </row>
    <row r="306" spans="2:9" x14ac:dyDescent="0.2">
      <c r="B306" s="21"/>
      <c r="C306" s="21"/>
      <c r="D306" s="21"/>
      <c r="E306" s="21"/>
      <c r="F306" s="22"/>
      <c r="G306" s="23"/>
      <c r="H306" s="21"/>
    </row>
    <row r="307" spans="2:9" x14ac:dyDescent="0.2">
      <c r="B307" s="20" t="s">
        <v>181</v>
      </c>
      <c r="C307" s="21"/>
      <c r="D307" s="21"/>
      <c r="E307" s="21"/>
      <c r="F307" s="130">
        <v>6</v>
      </c>
      <c r="G307" s="130">
        <f>F307/F309*100</f>
        <v>3.6409696560381823E-2</v>
      </c>
      <c r="H307" s="21"/>
    </row>
    <row r="308" spans="2:9" x14ac:dyDescent="0.2">
      <c r="B308" s="46" t="s">
        <v>182</v>
      </c>
      <c r="C308" s="46"/>
      <c r="D308" s="46"/>
      <c r="E308" s="46"/>
      <c r="F308" s="26">
        <f>F309-(F295+F305+F307+F302)</f>
        <v>-30.909941099995194</v>
      </c>
      <c r="G308" s="26">
        <f>G309-(G295+G305+G307+G302)</f>
        <v>-0.18756273243131716</v>
      </c>
      <c r="H308" s="20"/>
      <c r="I308" s="14"/>
    </row>
    <row r="309" spans="2:9" x14ac:dyDescent="0.2">
      <c r="B309" s="42" t="s">
        <v>180</v>
      </c>
      <c r="C309" s="42"/>
      <c r="D309" s="42"/>
      <c r="E309" s="42"/>
      <c r="F309" s="43">
        <v>16479.126625100002</v>
      </c>
      <c r="G309" s="44">
        <v>100</v>
      </c>
      <c r="H309" s="45"/>
      <c r="I309" s="14"/>
    </row>
    <row r="311" spans="2:9" x14ac:dyDescent="0.2">
      <c r="B311" s="14" t="s">
        <v>183</v>
      </c>
    </row>
    <row r="313" spans="2:9" x14ac:dyDescent="0.2">
      <c r="B313" s="47" t="s">
        <v>7</v>
      </c>
      <c r="C313" s="47" t="s">
        <v>184</v>
      </c>
      <c r="D313" s="47" t="s">
        <v>185</v>
      </c>
      <c r="E313" s="47" t="s">
        <v>0</v>
      </c>
      <c r="F313" s="48" t="s">
        <v>186</v>
      </c>
      <c r="G313" s="49" t="s">
        <v>187</v>
      </c>
    </row>
    <row r="314" spans="2:9" x14ac:dyDescent="0.2">
      <c r="B314" s="50" t="s">
        <v>356</v>
      </c>
      <c r="C314" s="50" t="s">
        <v>357</v>
      </c>
      <c r="D314" s="50" t="s">
        <v>358</v>
      </c>
      <c r="E314" s="51">
        <v>130</v>
      </c>
      <c r="F314" s="52">
        <v>30.028569999999998</v>
      </c>
      <c r="G314" s="53">
        <v>0.182221853640364</v>
      </c>
    </row>
    <row r="315" spans="2:9" x14ac:dyDescent="0.2">
      <c r="B315" s="47"/>
      <c r="C315" s="47"/>
      <c r="D315" s="47"/>
      <c r="E315" s="47"/>
      <c r="F315" s="48">
        <f>SUM(F314:F314)</f>
        <v>30.028569999999998</v>
      </c>
      <c r="G315" s="49">
        <f>SUM(G314:G314)</f>
        <v>0.182221853640364</v>
      </c>
    </row>
    <row r="318" spans="2:9" x14ac:dyDescent="0.2">
      <c r="B318" s="14" t="s">
        <v>207</v>
      </c>
    </row>
    <row r="319" spans="2:9" x14ac:dyDescent="0.2">
      <c r="B319" s="14"/>
    </row>
    <row r="320" spans="2:9" x14ac:dyDescent="0.2">
      <c r="B320" s="68" t="s">
        <v>1578</v>
      </c>
    </row>
    <row r="321" spans="2:6" x14ac:dyDescent="0.2">
      <c r="B321" s="68" t="s">
        <v>1604</v>
      </c>
    </row>
    <row r="322" spans="2:6" x14ac:dyDescent="0.2">
      <c r="B322" s="68" t="s">
        <v>1605</v>
      </c>
    </row>
    <row r="323" spans="2:6" x14ac:dyDescent="0.2">
      <c r="B323" s="61"/>
    </row>
    <row r="324" spans="2:6" x14ac:dyDescent="0.2">
      <c r="B324" s="69" t="s">
        <v>1580</v>
      </c>
      <c r="C324" s="70" t="s">
        <v>1587</v>
      </c>
      <c r="D324" s="106" t="s">
        <v>1597</v>
      </c>
    </row>
    <row r="325" spans="2:6" x14ac:dyDescent="0.2">
      <c r="B325" s="71" t="s">
        <v>1581</v>
      </c>
      <c r="C325" s="151">
        <v>9.5030000000000001</v>
      </c>
      <c r="D325" s="76">
        <v>9.4293999999999993</v>
      </c>
    </row>
    <row r="326" spans="2:6" x14ac:dyDescent="0.2">
      <c r="B326" s="71" t="s">
        <v>1582</v>
      </c>
      <c r="C326" s="76">
        <v>9.4314</v>
      </c>
      <c r="D326" s="76">
        <v>9.3483000000000001</v>
      </c>
    </row>
    <row r="327" spans="2:6" x14ac:dyDescent="0.2">
      <c r="B327" s="61"/>
    </row>
    <row r="328" spans="2:6" x14ac:dyDescent="0.2">
      <c r="B328" s="68" t="s">
        <v>1645</v>
      </c>
    </row>
    <row r="329" spans="2:6" x14ac:dyDescent="0.2">
      <c r="B329" s="68"/>
    </row>
    <row r="330" spans="2:6" x14ac:dyDescent="0.2">
      <c r="B330" s="78" t="s">
        <v>1635</v>
      </c>
    </row>
    <row r="331" spans="2:6" x14ac:dyDescent="0.2">
      <c r="B331" s="79"/>
    </row>
    <row r="332" spans="2:6" x14ac:dyDescent="0.2">
      <c r="B332" s="78" t="s">
        <v>1636</v>
      </c>
    </row>
    <row r="333" spans="2:6" ht="20.399999999999999" x14ac:dyDescent="0.2">
      <c r="B333" s="80" t="s">
        <v>1611</v>
      </c>
      <c r="C333" s="81" t="s">
        <v>1612</v>
      </c>
      <c r="D333" s="81" t="s">
        <v>1613</v>
      </c>
      <c r="E333" s="81" t="s">
        <v>1614</v>
      </c>
      <c r="F333" s="81" t="s">
        <v>1615</v>
      </c>
    </row>
    <row r="334" spans="2:6" x14ac:dyDescent="0.2">
      <c r="B334" s="156" t="s">
        <v>167</v>
      </c>
      <c r="C334" s="157"/>
      <c r="D334" s="157"/>
      <c r="E334" s="157"/>
      <c r="F334" s="158"/>
    </row>
    <row r="335" spans="2:6" x14ac:dyDescent="0.2">
      <c r="B335" s="79" t="s">
        <v>1649</v>
      </c>
    </row>
    <row r="336" spans="2:6" x14ac:dyDescent="0.2">
      <c r="B336" s="79" t="s">
        <v>1637</v>
      </c>
    </row>
    <row r="337" spans="2:6" x14ac:dyDescent="0.2">
      <c r="B337" s="79"/>
    </row>
    <row r="338" spans="2:6" x14ac:dyDescent="0.2">
      <c r="B338" s="159" t="s">
        <v>1617</v>
      </c>
      <c r="C338" s="159" t="s">
        <v>1618</v>
      </c>
      <c r="D338" s="159" t="s">
        <v>1619</v>
      </c>
      <c r="E338" s="159" t="s">
        <v>1620</v>
      </c>
      <c r="F338" s="159" t="s">
        <v>1621</v>
      </c>
    </row>
    <row r="339" spans="2:6" x14ac:dyDescent="0.2">
      <c r="B339" s="160"/>
      <c r="C339" s="160"/>
      <c r="D339" s="160"/>
      <c r="E339" s="160"/>
      <c r="F339" s="160"/>
    </row>
    <row r="340" spans="2:6" x14ac:dyDescent="0.2">
      <c r="B340" s="156" t="s">
        <v>167</v>
      </c>
      <c r="C340" s="157"/>
      <c r="D340" s="157"/>
      <c r="E340" s="157"/>
      <c r="F340" s="158"/>
    </row>
    <row r="341" spans="2:6" x14ac:dyDescent="0.2">
      <c r="B341" s="79"/>
    </row>
    <row r="342" spans="2:6" x14ac:dyDescent="0.2">
      <c r="B342" s="82" t="s">
        <v>1638</v>
      </c>
      <c r="C342" s="83"/>
      <c r="D342" s="83"/>
      <c r="E342" s="83"/>
      <c r="F342" s="83"/>
    </row>
    <row r="343" spans="2:6" x14ac:dyDescent="0.2">
      <c r="B343" s="84"/>
      <c r="C343" s="83"/>
      <c r="D343" s="83"/>
      <c r="E343" s="83"/>
      <c r="F343" s="83"/>
    </row>
    <row r="344" spans="2:6" ht="20.399999999999999" x14ac:dyDescent="0.2">
      <c r="B344" s="80" t="s">
        <v>1611</v>
      </c>
      <c r="C344" s="81" t="s">
        <v>1612</v>
      </c>
      <c r="D344" s="81" t="s">
        <v>1613</v>
      </c>
      <c r="E344" s="81" t="s">
        <v>1614</v>
      </c>
      <c r="F344" s="81" t="s">
        <v>1615</v>
      </c>
    </row>
    <row r="345" spans="2:6" x14ac:dyDescent="0.2">
      <c r="B345" s="122" t="s">
        <v>356</v>
      </c>
      <c r="C345" s="123" t="s">
        <v>357</v>
      </c>
      <c r="D345" s="124">
        <v>22788</v>
      </c>
      <c r="E345" s="125">
        <v>23098.9</v>
      </c>
      <c r="F345" s="125">
        <v>3.4110114</v>
      </c>
    </row>
    <row r="346" spans="2:6" x14ac:dyDescent="0.2">
      <c r="B346" s="84"/>
      <c r="C346" s="83"/>
      <c r="D346" s="83"/>
      <c r="E346" s="83"/>
      <c r="F346" s="83"/>
    </row>
    <row r="347" spans="2:6" x14ac:dyDescent="0.2">
      <c r="B347" s="108" t="s">
        <v>1682</v>
      </c>
      <c r="C347" s="83"/>
      <c r="D347" s="83"/>
      <c r="E347" s="83"/>
      <c r="F347" s="83"/>
    </row>
    <row r="348" spans="2:6" x14ac:dyDescent="0.2">
      <c r="B348" s="83" t="s">
        <v>1639</v>
      </c>
      <c r="C348" s="90"/>
      <c r="D348" s="91"/>
      <c r="E348" s="92"/>
      <c r="F348" s="93"/>
    </row>
    <row r="349" spans="2:6" x14ac:dyDescent="0.2">
      <c r="B349" s="83" t="s">
        <v>1622</v>
      </c>
      <c r="C349" s="90"/>
      <c r="D349" s="91"/>
      <c r="E349" s="92"/>
      <c r="F349" s="93"/>
    </row>
    <row r="350" spans="2:6" x14ac:dyDescent="0.2">
      <c r="B350" s="161" t="s">
        <v>1617</v>
      </c>
      <c r="C350" s="161" t="s">
        <v>1618</v>
      </c>
      <c r="D350" s="161" t="s">
        <v>1619</v>
      </c>
      <c r="E350" s="161" t="s">
        <v>1620</v>
      </c>
      <c r="F350" s="161" t="s">
        <v>1621</v>
      </c>
    </row>
    <row r="351" spans="2:6" x14ac:dyDescent="0.2">
      <c r="B351" s="162"/>
      <c r="C351" s="162"/>
      <c r="D351" s="162"/>
      <c r="E351" s="162"/>
      <c r="F351" s="162"/>
    </row>
    <row r="352" spans="2:6" x14ac:dyDescent="0.2">
      <c r="B352" s="85">
        <v>10</v>
      </c>
      <c r="C352" s="86">
        <v>24</v>
      </c>
      <c r="D352" s="87">
        <v>146.90234000000001</v>
      </c>
      <c r="E352" s="88">
        <v>353.17548500000004</v>
      </c>
      <c r="F352" s="89">
        <v>-0.94106999999996788</v>
      </c>
    </row>
    <row r="353" spans="2:6" x14ac:dyDescent="0.2">
      <c r="B353" s="94"/>
      <c r="C353" s="95"/>
      <c r="D353" s="95"/>
      <c r="E353" s="95"/>
      <c r="F353" s="12"/>
    </row>
    <row r="354" spans="2:6" x14ac:dyDescent="0.2">
      <c r="B354" s="96" t="s">
        <v>1640</v>
      </c>
      <c r="C354" s="97"/>
      <c r="D354" s="97"/>
      <c r="E354" s="98"/>
      <c r="F354" s="12"/>
    </row>
    <row r="355" spans="2:6" x14ac:dyDescent="0.2">
      <c r="B355" s="99"/>
      <c r="C355" s="97"/>
      <c r="D355" s="97"/>
      <c r="E355" s="98"/>
      <c r="F355" s="12"/>
    </row>
    <row r="356" spans="2:6" ht="20.399999999999999" x14ac:dyDescent="0.2">
      <c r="B356" s="80" t="s">
        <v>1611</v>
      </c>
      <c r="C356" s="81" t="s">
        <v>1623</v>
      </c>
      <c r="D356" s="81" t="s">
        <v>1624</v>
      </c>
      <c r="E356" s="81" t="s">
        <v>1625</v>
      </c>
      <c r="F356" s="12"/>
    </row>
    <row r="357" spans="2:6" x14ac:dyDescent="0.2">
      <c r="B357" s="156" t="s">
        <v>167</v>
      </c>
      <c r="C357" s="157"/>
      <c r="D357" s="157"/>
      <c r="E357" s="158"/>
      <c r="F357" s="12"/>
    </row>
    <row r="358" spans="2:6" x14ac:dyDescent="0.2">
      <c r="B358" s="84" t="s">
        <v>1626</v>
      </c>
      <c r="C358" s="83"/>
      <c r="D358" s="83"/>
      <c r="E358" s="83"/>
      <c r="F358" s="12"/>
    </row>
    <row r="359" spans="2:6" x14ac:dyDescent="0.2">
      <c r="B359" s="100"/>
      <c r="C359" s="101"/>
      <c r="D359" s="101"/>
      <c r="E359" s="100"/>
      <c r="F359" s="12"/>
    </row>
    <row r="360" spans="2:6" x14ac:dyDescent="0.2">
      <c r="B360" s="100" t="s">
        <v>1641</v>
      </c>
      <c r="C360" s="101"/>
      <c r="D360" s="101"/>
      <c r="E360" s="100"/>
      <c r="F360" s="12"/>
    </row>
    <row r="361" spans="2:6" x14ac:dyDescent="0.2">
      <c r="B361" s="100"/>
      <c r="C361" s="101"/>
      <c r="D361" s="101"/>
      <c r="E361" s="100"/>
      <c r="F361" s="12"/>
    </row>
    <row r="362" spans="2:6" x14ac:dyDescent="0.2">
      <c r="B362" s="159" t="s">
        <v>1627</v>
      </c>
      <c r="C362" s="159" t="s">
        <v>1628</v>
      </c>
      <c r="D362" s="159" t="s">
        <v>1629</v>
      </c>
      <c r="E362" s="100"/>
      <c r="F362" s="12"/>
    </row>
    <row r="363" spans="2:6" x14ac:dyDescent="0.2">
      <c r="B363" s="160"/>
      <c r="C363" s="160"/>
      <c r="D363" s="160"/>
      <c r="E363" s="100"/>
      <c r="F363" s="12"/>
    </row>
    <row r="364" spans="2:6" x14ac:dyDescent="0.2">
      <c r="B364" s="163" t="s">
        <v>167</v>
      </c>
      <c r="C364" s="163"/>
      <c r="D364" s="163"/>
      <c r="E364" s="95"/>
      <c r="F364" s="12"/>
    </row>
    <row r="365" spans="2:6" x14ac:dyDescent="0.2">
      <c r="B365" s="102"/>
      <c r="C365" s="102"/>
      <c r="D365" s="102"/>
      <c r="E365" s="95"/>
      <c r="F365" s="12"/>
    </row>
    <row r="366" spans="2:6" x14ac:dyDescent="0.2">
      <c r="B366" s="96" t="s">
        <v>1642</v>
      </c>
      <c r="C366" s="102"/>
      <c r="D366" s="102"/>
      <c r="E366" s="95"/>
      <c r="F366" s="12"/>
    </row>
    <row r="367" spans="2:6" x14ac:dyDescent="0.2">
      <c r="B367" s="102"/>
      <c r="C367" s="102"/>
      <c r="D367" s="102"/>
      <c r="E367" s="95"/>
      <c r="F367" s="12"/>
    </row>
    <row r="368" spans="2:6" ht="20.399999999999999" x14ac:dyDescent="0.2">
      <c r="B368" s="81" t="s">
        <v>1611</v>
      </c>
      <c r="C368" s="81" t="s">
        <v>1630</v>
      </c>
      <c r="D368" s="81" t="s">
        <v>1631</v>
      </c>
      <c r="E368" s="81" t="s">
        <v>1632</v>
      </c>
      <c r="F368" s="81" t="s">
        <v>1633</v>
      </c>
    </row>
    <row r="369" spans="2:6" x14ac:dyDescent="0.2">
      <c r="B369" s="164" t="s">
        <v>167</v>
      </c>
      <c r="C369" s="164"/>
      <c r="D369" s="164"/>
      <c r="E369" s="164"/>
      <c r="F369" s="164"/>
    </row>
    <row r="370" spans="2:6" x14ac:dyDescent="0.2">
      <c r="B370" s="103" t="s">
        <v>1634</v>
      </c>
      <c r="C370" s="102"/>
      <c r="D370" s="102"/>
      <c r="E370" s="95"/>
      <c r="F370" s="12"/>
    </row>
    <row r="371" spans="2:6" x14ac:dyDescent="0.2">
      <c r="B371" s="102"/>
      <c r="C371" s="102"/>
      <c r="D371" s="102"/>
      <c r="E371" s="95"/>
      <c r="F371" s="12"/>
    </row>
    <row r="372" spans="2:6" x14ac:dyDescent="0.2">
      <c r="B372" s="100" t="s">
        <v>1643</v>
      </c>
      <c r="C372" s="101"/>
      <c r="D372" s="101"/>
      <c r="E372" s="95"/>
      <c r="F372" s="12"/>
    </row>
    <row r="373" spans="2:6" x14ac:dyDescent="0.2">
      <c r="B373" s="100"/>
      <c r="C373" s="101"/>
      <c r="D373" s="101"/>
      <c r="E373" s="95"/>
      <c r="F373" s="12"/>
    </row>
    <row r="374" spans="2:6" x14ac:dyDescent="0.2">
      <c r="B374" s="159" t="s">
        <v>1627</v>
      </c>
      <c r="C374" s="159" t="s">
        <v>1628</v>
      </c>
      <c r="D374" s="159" t="s">
        <v>1629</v>
      </c>
      <c r="E374" s="95"/>
      <c r="F374" s="12"/>
    </row>
    <row r="375" spans="2:6" x14ac:dyDescent="0.2">
      <c r="B375" s="160"/>
      <c r="C375" s="160"/>
      <c r="D375" s="160"/>
      <c r="E375" s="95"/>
      <c r="F375" s="12"/>
    </row>
    <row r="376" spans="2:6" x14ac:dyDescent="0.2">
      <c r="B376" s="163" t="s">
        <v>167</v>
      </c>
      <c r="C376" s="163"/>
      <c r="D376" s="163"/>
      <c r="E376" s="95"/>
      <c r="F376" s="12"/>
    </row>
    <row r="377" spans="2:6" x14ac:dyDescent="0.2">
      <c r="B377" s="102"/>
      <c r="C377" s="102"/>
      <c r="D377" s="102"/>
      <c r="E377" s="95"/>
      <c r="F377" s="12"/>
    </row>
    <row r="378" spans="2:6" x14ac:dyDescent="0.2">
      <c r="B378" s="104" t="s">
        <v>1644</v>
      </c>
      <c r="C378" s="102"/>
      <c r="D378" s="102"/>
      <c r="E378" s="95"/>
      <c r="F378" s="12"/>
    </row>
    <row r="379" spans="2:6" x14ac:dyDescent="0.2">
      <c r="B379" s="79"/>
    </row>
    <row r="380" spans="2:6" x14ac:dyDescent="0.2">
      <c r="B380" s="68" t="s">
        <v>1609</v>
      </c>
    </row>
    <row r="381" spans="2:6" x14ac:dyDescent="0.2">
      <c r="B381" s="75" t="s">
        <v>1670</v>
      </c>
    </row>
    <row r="382" spans="2:6" x14ac:dyDescent="0.2">
      <c r="B382" s="68" t="s">
        <v>1610</v>
      </c>
    </row>
    <row r="383" spans="2:6" x14ac:dyDescent="0.2">
      <c r="B383" s="14"/>
    </row>
    <row r="387" spans="2:2" x14ac:dyDescent="0.2">
      <c r="B387" s="14" t="s">
        <v>209</v>
      </c>
    </row>
    <row r="409" spans="2:2" x14ac:dyDescent="0.2">
      <c r="B409" s="63" t="s">
        <v>1544</v>
      </c>
    </row>
    <row r="410" spans="2:2" x14ac:dyDescent="0.2">
      <c r="B410" s="64" t="s">
        <v>1557</v>
      </c>
    </row>
  </sheetData>
  <mergeCells count="23">
    <mergeCell ref="B369:F369"/>
    <mergeCell ref="B374:B375"/>
    <mergeCell ref="C374:C375"/>
    <mergeCell ref="D374:D375"/>
    <mergeCell ref="B376:D376"/>
    <mergeCell ref="B357:E357"/>
    <mergeCell ref="B362:B363"/>
    <mergeCell ref="C362:C363"/>
    <mergeCell ref="D362:D363"/>
    <mergeCell ref="B364:D364"/>
    <mergeCell ref="B340:F340"/>
    <mergeCell ref="B350:B351"/>
    <mergeCell ref="C350:C351"/>
    <mergeCell ref="D350:D351"/>
    <mergeCell ref="E350:E351"/>
    <mergeCell ref="F350:F351"/>
    <mergeCell ref="B1:C1"/>
    <mergeCell ref="B334:F334"/>
    <mergeCell ref="B338:B339"/>
    <mergeCell ref="C338:C339"/>
    <mergeCell ref="D338:D339"/>
    <mergeCell ref="E338:E339"/>
    <mergeCell ref="F338:F339"/>
  </mergeCells>
  <conditionalFormatting sqref="G1:G3">
    <cfRule type="cellIs" dxfId="2" priority="4" stopIfTrue="1" operator="between">
      <formula>0.009</formula>
      <formula>-0.009</formula>
    </cfRule>
  </conditionalFormatting>
  <conditionalFormatting sqref="G5:G302">
    <cfRule type="cellIs" dxfId="1" priority="1" stopIfTrue="1" operator="between">
      <formula>0.009</formula>
      <formula>-0.009</formula>
    </cfRule>
  </conditionalFormatting>
  <conditionalFormatting sqref="G304:G307 G309:G430">
    <cfRule type="cellIs" dxfId="0" priority="2" stopIfTrue="1" operator="between">
      <formula>0.009</formula>
      <formula>-0.009</formula>
    </cfRule>
  </conditionalFormatting>
  <hyperlinks>
    <hyperlink ref="A2" location="Index!A1" display="-" xr:uid="{E5784918-F721-41C4-8CA5-EC6E12CE7121}"/>
  </hyperlinks>
  <pageMargins left="0.7" right="0.7" top="0.75" bottom="0.75" header="0.3" footer="0.3"/>
  <pageSetup paperSize="9" scale="16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Index</vt:lpstr>
      <vt:lpstr>NIFTYJBLK</vt:lpstr>
      <vt:lpstr>JBLARGE</vt:lpstr>
      <vt:lpstr>JBINCARB</vt:lpstr>
      <vt:lpstr>JBBAF</vt:lpstr>
      <vt:lpstr>JBOF</vt:lpstr>
      <vt:lpstr>JBMMF</vt:lpstr>
      <vt:lpstr>JBLF</vt:lpstr>
      <vt:lpstr>JBN8-13</vt:lpstr>
      <vt:lpstr>JBLOW</vt:lpstr>
      <vt:lpstr>JBSHORT</vt:lpstr>
      <vt:lpstr>JBN50</vt:lpstr>
      <vt:lpstr>JBNNX50</vt:lpstr>
      <vt:lpstr>JBNM150</vt:lpstr>
      <vt:lpstr>JBNS250</vt:lpstr>
      <vt:lpstr>JBFLEXI</vt:lpstr>
      <vt:lpstr>JBARB</vt:lpstr>
      <vt:lpstr>JBSECRO</vt:lpstr>
      <vt:lpstr>JBARB!Print_Area</vt:lpstr>
      <vt:lpstr>JBBAF!Print_Area</vt:lpstr>
      <vt:lpstr>JBFLEXI!Print_Area</vt:lpstr>
      <vt:lpstr>JBINCARB!Print_Area</vt:lpstr>
      <vt:lpstr>JBLARGE!Print_Area</vt:lpstr>
      <vt:lpstr>JBLF!Print_Area</vt:lpstr>
      <vt:lpstr>JBLOW!Print_Area</vt:lpstr>
      <vt:lpstr>JBMMF!Print_Area</vt:lpstr>
      <vt:lpstr>'JBN50'!Print_Area</vt:lpstr>
      <vt:lpstr>'JBN8-13'!Print_Area</vt:lpstr>
      <vt:lpstr>JBNM150!Print_Area</vt:lpstr>
      <vt:lpstr>JBNNX50!Print_Area</vt:lpstr>
      <vt:lpstr>JBNS250!Print_Area</vt:lpstr>
      <vt:lpstr>JBOF!Print_Area</vt:lpstr>
      <vt:lpstr>JBSECRO!Print_Area</vt:lpstr>
      <vt:lpstr>JBSHORT!Print_Area</vt:lpstr>
      <vt:lpstr>NIFTYJBLK!Print_Area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2026-11-06T16:00:50Z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  <property fmtid="{D5CDD505-2E9C-101B-9397-08002B2CF9AE}" pid="12" name="MSIP_Label_defa4170-0d19-0005-0004-bc88714345d2_Enabled">
    <vt:lpwstr>true</vt:lpwstr>
  </property>
  <property fmtid="{D5CDD505-2E9C-101B-9397-08002B2CF9AE}" pid="13" name="MSIP_Label_defa4170-0d19-0005-0004-bc88714345d2_SetDate">
    <vt:lpwstr>2026-11-06T15:55:02Z</vt:lpwstr>
  </property>
  <property fmtid="{D5CDD505-2E9C-101B-9397-08002B2CF9AE}" pid="14" name="MSIP_Label_defa4170-0d19-0005-0004-bc88714345d2_Method">
    <vt:lpwstr>Standard</vt:lpwstr>
  </property>
  <property fmtid="{D5CDD505-2E9C-101B-9397-08002B2CF9AE}" pid="15" name="MSIP_Label_defa4170-0d19-0005-0004-bc88714345d2_Name">
    <vt:lpwstr>defa4170-0d19-0005-0004-bc88714345d2</vt:lpwstr>
  </property>
  <property fmtid="{D5CDD505-2E9C-101B-9397-08002B2CF9AE}" pid="16" name="MSIP_Label_defa4170-0d19-0005-0004-bc88714345d2_SiteId">
    <vt:lpwstr>c0116485-0978-4b0a-9f1f-fae6c3d6539a</vt:lpwstr>
  </property>
  <property fmtid="{D5CDD505-2E9C-101B-9397-08002B2CF9AE}" pid="17" name="MSIP_Label_defa4170-0d19-0005-0004-bc88714345d2_ActionId">
    <vt:lpwstr>1cd82ce3-5bf1-42b4-99d3-f0833f3cacf9</vt:lpwstr>
  </property>
  <property fmtid="{D5CDD505-2E9C-101B-9397-08002B2CF9AE}" pid="18" name="MSIP_Label_defa4170-0d19-0005-0004-bc88714345d2_ContentBits">
    <vt:lpwstr>0</vt:lpwstr>
  </property>
  <property fmtid="{D5CDD505-2E9C-101B-9397-08002B2CF9AE}" pid="19" name="MSIP_Label_defa4170-0d19-0005-0004-bc88714345d2_Tag">
    <vt:lpwstr>10, 3, 0, 1</vt:lpwstr>
  </property>
</Properties>
</file>