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4C91F505-3B0A-403A-99C0-76A57F7860D6}" xr6:coauthVersionLast="47" xr6:coauthVersionMax="47" xr10:uidLastSave="{00000000-0000-0000-0000-000000000000}"/>
  <bookViews>
    <workbookView xWindow="-108" yWindow="-108" windowWidth="23256" windowHeight="13896" xr2:uid="{7291B499-DD8C-4F12-BA28-9EE7F24AB421}"/>
  </bookViews>
  <sheets>
    <sheet name="Index" sheetId="2" r:id="rId1"/>
    <sheet name="NIFTYJBLK" sheetId="4" r:id="rId2"/>
    <sheet name="JBLARGE" sheetId="5" r:id="rId3"/>
    <sheet name="JBN50" sheetId="12" r:id="rId4"/>
    <sheet name="JBNNX50" sheetId="13" r:id="rId5"/>
    <sheet name="JBNM150" sheetId="14" r:id="rId6"/>
    <sheet name="JBNS250" sheetId="15" r:id="rId7"/>
    <sheet name="JBFLEXI" sheetId="16" r:id="rId8"/>
    <sheet name="JBARB" sheetId="17" r:id="rId9"/>
    <sheet name="JBSECRO" sheetId="18" r:id="rId10"/>
    <sheet name="JBMMF" sheetId="19" r:id="rId11"/>
    <sheet name="JBOF" sheetId="20" r:id="rId12"/>
    <sheet name="JBLF" sheetId="21" r:id="rId13"/>
    <sheet name="JBN8-13" sheetId="22" r:id="rId14"/>
    <sheet name="JBLOW" sheetId="23" r:id="rId15"/>
    <sheet name="JBSHORT" sheetId="24" r:id="rId16"/>
  </sheets>
  <definedNames>
    <definedName name="_xlnm.Print_Area" localSheetId="8">JBARB!$B$1:$H$579</definedName>
    <definedName name="_xlnm.Print_Area" localSheetId="7">JBFLEXI!$B$1:$H$262</definedName>
    <definedName name="_xlnm.Print_Area" localSheetId="2">JBLARGE!$B$1:$H$206</definedName>
    <definedName name="_xlnm.Print_Area" localSheetId="12">JBLF!$B$1:$I$151</definedName>
    <definedName name="_xlnm.Print_Area" localSheetId="14">JBLOW!$B$1:$I$115</definedName>
    <definedName name="_xlnm.Print_Area" localSheetId="10">JBMMF!$B$1:$I$122</definedName>
    <definedName name="_xlnm.Print_Area" localSheetId="3">'JBN50'!$B$1:$H$122</definedName>
    <definedName name="_xlnm.Print_Area" localSheetId="13">'JBN8-13'!$B$1:$I$72</definedName>
    <definedName name="_xlnm.Print_Area" localSheetId="5">JBNM150!$B$1:$H$222</definedName>
    <definedName name="_xlnm.Print_Area" localSheetId="4">JBNNX50!$B$1:$H$118</definedName>
    <definedName name="_xlnm.Print_Area" localSheetId="6">JBNS250!$B$1:$H$321</definedName>
    <definedName name="_xlnm.Print_Area" localSheetId="11">JBOF!$B$1:$I$102</definedName>
    <definedName name="_xlnm.Print_Area" localSheetId="9">JBSECRO!$B$1:$H$433</definedName>
    <definedName name="_xlnm.Print_Area" localSheetId="15">JBSHORT!$B$1:$I$106</definedName>
    <definedName name="_xlnm.Print_Area" localSheetId="1">NIFTYJBLK!$B$1:$H$122</definedName>
  </definedNames>
  <calcPr calcId="191029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2" l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3" i="2"/>
  <c r="G32" i="24" l="1"/>
  <c r="F32" i="24"/>
  <c r="G29" i="24"/>
  <c r="F29" i="24"/>
  <c r="G25" i="24"/>
  <c r="F25" i="24"/>
  <c r="G22" i="24"/>
  <c r="G26" i="24" s="1"/>
  <c r="F22" i="24"/>
  <c r="F26" i="24" s="1"/>
  <c r="G9" i="24"/>
  <c r="F9" i="24"/>
  <c r="G43" i="23"/>
  <c r="F43" i="23"/>
  <c r="G40" i="23"/>
  <c r="F40" i="23"/>
  <c r="G35" i="23"/>
  <c r="F35" i="23"/>
  <c r="G32" i="23"/>
  <c r="F32" i="23"/>
  <c r="F36" i="23" s="1"/>
  <c r="G17" i="23"/>
  <c r="G20" i="23" s="1"/>
  <c r="F17" i="23"/>
  <c r="G9" i="22"/>
  <c r="G13" i="22" s="1"/>
  <c r="F9" i="22"/>
  <c r="F13" i="22" s="1"/>
  <c r="G74" i="21"/>
  <c r="F74" i="21"/>
  <c r="G70" i="21"/>
  <c r="G71" i="21" s="1"/>
  <c r="F70" i="21"/>
  <c r="G57" i="21"/>
  <c r="F57" i="21"/>
  <c r="G30" i="21"/>
  <c r="F30" i="21"/>
  <c r="G10" i="20"/>
  <c r="G11" i="20" s="1"/>
  <c r="F10" i="20"/>
  <c r="F36" i="20" s="1"/>
  <c r="G50" i="19"/>
  <c r="F50" i="19"/>
  <c r="G47" i="19"/>
  <c r="F47" i="19"/>
  <c r="G43" i="19"/>
  <c r="F43" i="19"/>
  <c r="G40" i="19"/>
  <c r="F40" i="19"/>
  <c r="G31" i="19"/>
  <c r="F31" i="19"/>
  <c r="G54" i="19" l="1"/>
  <c r="F54" i="19"/>
  <c r="F44" i="19"/>
  <c r="G44" i="19"/>
  <c r="F71" i="21"/>
  <c r="F85" i="21"/>
  <c r="G85" i="21"/>
  <c r="F47" i="23"/>
  <c r="G36" i="23"/>
  <c r="F36" i="24"/>
  <c r="G36" i="24"/>
  <c r="F12" i="24"/>
  <c r="G12" i="24"/>
  <c r="G36" i="20"/>
  <c r="F20" i="23"/>
  <c r="F11" i="20"/>
  <c r="G47" i="23"/>
  <c r="G317" i="18" l="1"/>
  <c r="F317" i="18"/>
  <c r="G309" i="18"/>
  <c r="G303" i="18"/>
  <c r="G306" i="18" s="1"/>
  <c r="F303" i="18"/>
  <c r="F310" i="18" s="1"/>
  <c r="G306" i="17"/>
  <c r="F306" i="17"/>
  <c r="G138" i="17"/>
  <c r="G134" i="17"/>
  <c r="F134" i="17"/>
  <c r="G129" i="17"/>
  <c r="F129" i="17"/>
  <c r="G123" i="17"/>
  <c r="G126" i="17" s="1"/>
  <c r="F123" i="17"/>
  <c r="F126" i="17" s="1"/>
  <c r="G157" i="16"/>
  <c r="F157" i="16"/>
  <c r="G149" i="16"/>
  <c r="G143" i="16"/>
  <c r="G146" i="16" s="1"/>
  <c r="F143" i="16"/>
  <c r="F150" i="16" s="1"/>
  <c r="G257" i="15"/>
  <c r="G263" i="15" s="1"/>
  <c r="F257" i="15"/>
  <c r="F263" i="15" s="1"/>
  <c r="G157" i="14"/>
  <c r="G163" i="14" s="1"/>
  <c r="F157" i="14"/>
  <c r="F160" i="14" s="1"/>
  <c r="G57" i="13"/>
  <c r="G63" i="13" s="1"/>
  <c r="F57" i="13"/>
  <c r="F63" i="13" s="1"/>
  <c r="G57" i="12"/>
  <c r="G63" i="12" s="1"/>
  <c r="F57" i="12"/>
  <c r="F60" i="12" s="1"/>
  <c r="G82" i="5"/>
  <c r="G88" i="5" s="1"/>
  <c r="F82" i="5"/>
  <c r="F85" i="5" s="1"/>
  <c r="G57" i="4"/>
  <c r="G63" i="4" s="1"/>
  <c r="F57" i="4"/>
  <c r="F63" i="4" s="1"/>
  <c r="F306" i="18" l="1"/>
  <c r="G310" i="18"/>
  <c r="F139" i="17"/>
  <c r="F130" i="17"/>
  <c r="G139" i="17"/>
  <c r="G130" i="17"/>
  <c r="G150" i="16"/>
  <c r="F146" i="16"/>
  <c r="F260" i="15"/>
  <c r="G260" i="15"/>
  <c r="F163" i="14"/>
  <c r="G160" i="14"/>
  <c r="F60" i="13"/>
  <c r="G60" i="13"/>
  <c r="F63" i="12"/>
  <c r="G60" i="12"/>
  <c r="G85" i="5"/>
  <c r="F88" i="5"/>
  <c r="F60" i="4"/>
  <c r="G60" i="4"/>
</calcChain>
</file>

<file path=xl/sharedStrings.xml><?xml version="1.0" encoding="utf-8"?>
<sst xmlns="http://schemas.openxmlformats.org/spreadsheetml/2006/main" count="5699" uniqueCount="1686">
  <si>
    <t>Quantity</t>
  </si>
  <si>
    <t>Sr No.</t>
  </si>
  <si>
    <t>Short Name</t>
  </si>
  <si>
    <t>Scheme Name</t>
  </si>
  <si>
    <t>Market/Fair Value
 (Rs. in Lakhs)</t>
  </si>
  <si>
    <t>% to Net
 Assets</t>
  </si>
  <si>
    <t xml:space="preserve">Yield to Maturity </t>
  </si>
  <si>
    <t xml:space="preserve">Name of the Instrument </t>
  </si>
  <si>
    <t>ISIN</t>
  </si>
  <si>
    <t>Monthly Portfolio Statement as on August 31, 2026</t>
  </si>
  <si>
    <t>JioBlackRock Nifty 50 ETF</t>
  </si>
  <si>
    <t>JioBlackRock Large Cap Fund</t>
  </si>
  <si>
    <t>JioBlackRock Money Market Fund</t>
  </si>
  <si>
    <t>JioBlackRock Overnight Fund</t>
  </si>
  <si>
    <t>JioBlackRock Liquid Fund</t>
  </si>
  <si>
    <t>JioBlackRock Nifty 8-13 yr G-Sec Index Fund</t>
  </si>
  <si>
    <t>JioBlackRock Ultra Short to Short Term Fund</t>
  </si>
  <si>
    <t>JioBlackRock Short Term Fund</t>
  </si>
  <si>
    <t>JioBlackRock Nifty 50 Index Fund</t>
  </si>
  <si>
    <t>JioBlackRock Nifty Next 50 Index Fund</t>
  </si>
  <si>
    <t>JioBlackRock Nifty Midcap 150 Index Fund</t>
  </si>
  <si>
    <t>JioBlackRock Nifty Smallcap 250 Index Fund</t>
  </si>
  <si>
    <t>JioBlackRock Flexi Cap Fund</t>
  </si>
  <si>
    <t>JioBlackRock Arbitrage Fund</t>
  </si>
  <si>
    <t>JioBlackRock Sector Rotation Fund</t>
  </si>
  <si>
    <t>Equity &amp; Equity related</t>
  </si>
  <si>
    <t>(a) Listed / awaiting listing on Stock Exchanges</t>
  </si>
  <si>
    <t>Leisure Services</t>
  </si>
  <si>
    <t>Life Insurance Corporation Of India</t>
  </si>
  <si>
    <t>INE0J1Y01017</t>
  </si>
  <si>
    <t>Insurance</t>
  </si>
  <si>
    <t>ACC Ltd</t>
  </si>
  <si>
    <t>INE012A01025</t>
  </si>
  <si>
    <t>Cement &amp; Cement Products</t>
  </si>
  <si>
    <t>Colgate Palmolive (India) Ltd</t>
  </si>
  <si>
    <t>INE259A01022</t>
  </si>
  <si>
    <t>Personal Products</t>
  </si>
  <si>
    <t>Crompton Greaves Consumer Electricals Ltd</t>
  </si>
  <si>
    <t>INE299U01018</t>
  </si>
  <si>
    <t>Consumer Durables</t>
  </si>
  <si>
    <t>Divi's Laboratories Ltd</t>
  </si>
  <si>
    <t>INE361B01024</t>
  </si>
  <si>
    <t>Pharmaceuticals &amp; Biotechnology</t>
  </si>
  <si>
    <t>Tata Steel Ltd</t>
  </si>
  <si>
    <t>INE081A01020</t>
  </si>
  <si>
    <t>Ferrous Metals</t>
  </si>
  <si>
    <t>Sona Blw Precision Forgings Ltd</t>
  </si>
  <si>
    <t>INE073K01018</t>
  </si>
  <si>
    <t>Auto Components</t>
  </si>
  <si>
    <t>Tata Consumer Products Ltd</t>
  </si>
  <si>
    <t>INE192A01025</t>
  </si>
  <si>
    <t>Agricultural Food &amp; Other Products</t>
  </si>
  <si>
    <t>TVS Motor Co Ltd</t>
  </si>
  <si>
    <t>INE494B01023</t>
  </si>
  <si>
    <t>Automobiles</t>
  </si>
  <si>
    <t>LIC Housing Finance Ltd</t>
  </si>
  <si>
    <t>INE115A01026</t>
  </si>
  <si>
    <t>Finance</t>
  </si>
  <si>
    <t>SBI Life Insurance Co Ltd</t>
  </si>
  <si>
    <t>INE123W01016</t>
  </si>
  <si>
    <t>Axis Bank Ltd</t>
  </si>
  <si>
    <t>INE238A01034</t>
  </si>
  <si>
    <t>Banks</t>
  </si>
  <si>
    <t>Varun Beverages Ltd</t>
  </si>
  <si>
    <t>INE200M01039</t>
  </si>
  <si>
    <t>Beverages</t>
  </si>
  <si>
    <t>GAIL (India) Ltd</t>
  </si>
  <si>
    <t>INE129A01019</t>
  </si>
  <si>
    <t>Gas</t>
  </si>
  <si>
    <t>Solar Industries India Ltd</t>
  </si>
  <si>
    <t>INE343H01029</t>
  </si>
  <si>
    <t>Chemicals &amp; Petrochemicals</t>
  </si>
  <si>
    <t>Ashok Leyland Ltd</t>
  </si>
  <si>
    <t>INE208A01029</t>
  </si>
  <si>
    <t>Agricultural, Commercial &amp; Construction Vehicles</t>
  </si>
  <si>
    <t>NMDC Ltd</t>
  </si>
  <si>
    <t>INE584A01023</t>
  </si>
  <si>
    <t>Minerals &amp; Mining</t>
  </si>
  <si>
    <t>Glenmark Pharmaceuticals Ltd</t>
  </si>
  <si>
    <t>INE935A01035</t>
  </si>
  <si>
    <t>Vedanta Ltd</t>
  </si>
  <si>
    <t>INE205A01025</t>
  </si>
  <si>
    <t>Diversified Metals</t>
  </si>
  <si>
    <t>Indian Oil Corporation Ltd</t>
  </si>
  <si>
    <t>INE242A01010</t>
  </si>
  <si>
    <t>Petroleum Products</t>
  </si>
  <si>
    <t>Federal Bank Ltd</t>
  </si>
  <si>
    <t>INE171A01029</t>
  </si>
  <si>
    <t>Premier Energies Ltd</t>
  </si>
  <si>
    <t>INE0BS701011</t>
  </si>
  <si>
    <t>Electrical Equipment</t>
  </si>
  <si>
    <t>BSE Ltd</t>
  </si>
  <si>
    <t>INE118H01025</t>
  </si>
  <si>
    <t>Capital Markets</t>
  </si>
  <si>
    <t>Union Bank Of India</t>
  </si>
  <si>
    <t>INE692A01016</t>
  </si>
  <si>
    <t>HDFC Asset Management Co Ltd</t>
  </si>
  <si>
    <t>INE127D01025</t>
  </si>
  <si>
    <t>Container Corporation Of India Ltd</t>
  </si>
  <si>
    <t>INE111A01025</t>
  </si>
  <si>
    <t>Transport Services</t>
  </si>
  <si>
    <t>Oberoi Realty Ltd</t>
  </si>
  <si>
    <t>INE093I01010</t>
  </si>
  <si>
    <t>Realty</t>
  </si>
  <si>
    <t>Fortis Healthcare Ltd</t>
  </si>
  <si>
    <t>INE061F01013</t>
  </si>
  <si>
    <t>Healthcare Services</t>
  </si>
  <si>
    <t>Hyundai Motor India Ltd</t>
  </si>
  <si>
    <t>INE0V6F01027</t>
  </si>
  <si>
    <t>Patanjali Foods Ltd</t>
  </si>
  <si>
    <t>INE619A01035</t>
  </si>
  <si>
    <t>Agricultural Food &amp; other Products</t>
  </si>
  <si>
    <t>Hindustan Petroleum Corporation Ltd</t>
  </si>
  <si>
    <t>INE094A01015</t>
  </si>
  <si>
    <t>Punjab National Bank</t>
  </si>
  <si>
    <t>INE160A01022</t>
  </si>
  <si>
    <t>Hindalco Industries Ltd</t>
  </si>
  <si>
    <t>INE038A01020</t>
  </si>
  <si>
    <t>Non - Ferrous Metals</t>
  </si>
  <si>
    <t>Power Finance Corporation Ltd</t>
  </si>
  <si>
    <t>INE134E01011</t>
  </si>
  <si>
    <t>Industrial Manufacturing</t>
  </si>
  <si>
    <t>Transport Infrastructure</t>
  </si>
  <si>
    <t>Sub Total</t>
  </si>
  <si>
    <t xml:space="preserve">(b) Unlisted </t>
  </si>
  <si>
    <t>NIL</t>
  </si>
  <si>
    <t>Total</t>
  </si>
  <si>
    <t>Debt Instruments</t>
  </si>
  <si>
    <t>CRISIL AAA</t>
  </si>
  <si>
    <t>7.7% National Bank For Agriculture &amp; Rural Development (30-Sep-2027) **</t>
  </si>
  <si>
    <t>INE261F08EI9</t>
  </si>
  <si>
    <t>(b) Privately Placed / Unlisted</t>
  </si>
  <si>
    <t>Nil</t>
  </si>
  <si>
    <t>Money Market Instruments</t>
  </si>
  <si>
    <t>Commercial Paper</t>
  </si>
  <si>
    <t>CRISIL A1+</t>
  </si>
  <si>
    <t>Treasury Bill</t>
  </si>
  <si>
    <t>91 DTB  (05-NOV-2026)</t>
  </si>
  <si>
    <t>IN002026X180</t>
  </si>
  <si>
    <t>TREPS</t>
  </si>
  <si>
    <t>Grand Total</t>
  </si>
  <si>
    <t>Margin on Derivatives</t>
  </si>
  <si>
    <t>Net Receivables / (Payables)</t>
  </si>
  <si>
    <t>Derivatives</t>
  </si>
  <si>
    <t>Long / Short</t>
  </si>
  <si>
    <t>Industry Classification</t>
  </si>
  <si>
    <t>Market/Fair Value (Rs. in Lakhs)</t>
  </si>
  <si>
    <t xml:space="preserve">% to Net Assets </t>
  </si>
  <si>
    <t>Long</t>
  </si>
  <si>
    <t>Index</t>
  </si>
  <si>
    <t>NIFTY 29-SEP-26 FUT</t>
  </si>
  <si>
    <t>LIFE INSURANCE CORPORA FUT 29-SEP-26</t>
  </si>
  <si>
    <t>Short</t>
  </si>
  <si>
    <t>AMBUJA CEMENTS LTD FUT 29-SEP-26</t>
  </si>
  <si>
    <t>INDIAN HOTELS CO LTD FUT 29-SEP-26</t>
  </si>
  <si>
    <t>Industry Classification / Rating</t>
  </si>
  <si>
    <t>** Non- Traded Security</t>
  </si>
  <si>
    <t>Notes</t>
  </si>
  <si>
    <t xml:space="preserve">Scheme Risk-O-Meter </t>
  </si>
  <si>
    <t>HDFC Bank Ltd</t>
  </si>
  <si>
    <t>INE040A01034</t>
  </si>
  <si>
    <t>ICICI Bank Ltd</t>
  </si>
  <si>
    <t>INE090A01021</t>
  </si>
  <si>
    <t>Reliance Industries Ltd</t>
  </si>
  <si>
    <t>INE002A01018</t>
  </si>
  <si>
    <t>Bharti Airtel Ltd</t>
  </si>
  <si>
    <t>INE397D01024</t>
  </si>
  <si>
    <t>Telecom - Services</t>
  </si>
  <si>
    <t>Larsen &amp; Toubro Ltd</t>
  </si>
  <si>
    <t>INE018A01030</t>
  </si>
  <si>
    <t>Construction</t>
  </si>
  <si>
    <t>State Bank of India</t>
  </si>
  <si>
    <t>INE062A01020</t>
  </si>
  <si>
    <t>Infosys Ltd</t>
  </si>
  <si>
    <t>INE009A01021</t>
  </si>
  <si>
    <t>IT - Software</t>
  </si>
  <si>
    <t>Kotak Mahindra Bank Ltd</t>
  </si>
  <si>
    <t>INE237A01036</t>
  </si>
  <si>
    <t>Mahindra &amp; Mahindra Ltd</t>
  </si>
  <si>
    <t>INE101A01026</t>
  </si>
  <si>
    <t>Bajaj Finance Ltd</t>
  </si>
  <si>
    <t>INE296A01032</t>
  </si>
  <si>
    <t>ITC Ltd</t>
  </si>
  <si>
    <t>INE154A01025</t>
  </si>
  <si>
    <t>Diversified FMCG</t>
  </si>
  <si>
    <t>Tata Consultancy Services Ltd</t>
  </si>
  <si>
    <t>INE467B01029</t>
  </si>
  <si>
    <t>Eternal Ltd</t>
  </si>
  <si>
    <t>INE758T01015</t>
  </si>
  <si>
    <t>Retailing</t>
  </si>
  <si>
    <t>Titan Co Ltd</t>
  </si>
  <si>
    <t>INE280A01028</t>
  </si>
  <si>
    <t>Sun Pharmaceutical Industries Ltd</t>
  </si>
  <si>
    <t>INE044A01036</t>
  </si>
  <si>
    <t>Maruti Suzuki India Ltd</t>
  </si>
  <si>
    <t>INE585B01010</t>
  </si>
  <si>
    <t>Hindustan Unilever Ltd</t>
  </si>
  <si>
    <t>INE030A01027</t>
  </si>
  <si>
    <t>Shriram Finance Ltd</t>
  </si>
  <si>
    <t>INE721A01047</t>
  </si>
  <si>
    <t>NTPC Ltd</t>
  </si>
  <si>
    <t>INE733E01010</t>
  </si>
  <si>
    <t>Power</t>
  </si>
  <si>
    <t>Bharat Electronics Ltd</t>
  </si>
  <si>
    <t>INE263A01024</t>
  </si>
  <si>
    <t>Aerospace &amp; Defense</t>
  </si>
  <si>
    <t>HCL Technologies Ltd</t>
  </si>
  <si>
    <t>INE860A01027</t>
  </si>
  <si>
    <t>Ultratech Cement Ltd</t>
  </si>
  <si>
    <t>INE481G01011</t>
  </si>
  <si>
    <t>Bajaj Auto Ltd</t>
  </si>
  <si>
    <t>INE917I01010</t>
  </si>
  <si>
    <t>Grasim Industries Ltd</t>
  </si>
  <si>
    <t>INE047A01021</t>
  </si>
  <si>
    <t>JSW Steel Ltd</t>
  </si>
  <si>
    <t>INE019A01038</t>
  </si>
  <si>
    <t>Asian Paints Ltd</t>
  </si>
  <si>
    <t>INE021A01026</t>
  </si>
  <si>
    <t>Power Grid Corporation of India Ltd</t>
  </si>
  <si>
    <t>INE752E01010</t>
  </si>
  <si>
    <t>Interglobe Aviation Ltd</t>
  </si>
  <si>
    <t>INE646L01027</t>
  </si>
  <si>
    <t>Adani Ports and Special Economic Zone Ltd</t>
  </si>
  <si>
    <t>INE742F01042</t>
  </si>
  <si>
    <t>Bajaj Finserv Ltd</t>
  </si>
  <si>
    <t>INE918I01026</t>
  </si>
  <si>
    <t>Eicher Motors Ltd</t>
  </si>
  <si>
    <t>INE066A01021</t>
  </si>
  <si>
    <t>Nestle India Ltd</t>
  </si>
  <si>
    <t>INE239A01024</t>
  </si>
  <si>
    <t>Food Products</t>
  </si>
  <si>
    <t>Tech Mahindra Ltd</t>
  </si>
  <si>
    <t>INE669C01036</t>
  </si>
  <si>
    <t>Coal India Ltd</t>
  </si>
  <si>
    <t>INE522F01014</t>
  </si>
  <si>
    <t>Consumable Fuels</t>
  </si>
  <si>
    <t>Trent Ltd</t>
  </si>
  <si>
    <t>INE849A01020</t>
  </si>
  <si>
    <t>Apollo Hospitals Enterprise Ltd</t>
  </si>
  <si>
    <t>INE437A01024</t>
  </si>
  <si>
    <t>Oil &amp; Natural Gas Corporation Ltd</t>
  </si>
  <si>
    <t>INE213A01029</t>
  </si>
  <si>
    <t>Oil</t>
  </si>
  <si>
    <t>Adani Enterprises Ltd</t>
  </si>
  <si>
    <t>INE423A01024</t>
  </si>
  <si>
    <t>Metals &amp; Minerals Trading</t>
  </si>
  <si>
    <t>Cipla Ltd</t>
  </si>
  <si>
    <t>INE059A01026</t>
  </si>
  <si>
    <t>Jio Financial Services Ltd</t>
  </si>
  <si>
    <t>INE758E01017</t>
  </si>
  <si>
    <t>Max Healthcare Institute Ltd</t>
  </si>
  <si>
    <t>INE027H01010</t>
  </si>
  <si>
    <t>Dr. Reddy's Laboratories Ltd</t>
  </si>
  <si>
    <t>INE089A01031</t>
  </si>
  <si>
    <t>Tata Motors Passenger Vehicles Ltd</t>
  </si>
  <si>
    <t>INE155A01022</t>
  </si>
  <si>
    <t>HDFC Life Insurance Co Ltd</t>
  </si>
  <si>
    <t>INE795G01014</t>
  </si>
  <si>
    <t>Wipro Ltd</t>
  </si>
  <si>
    <t>INE075A01022</t>
  </si>
  <si>
    <t>Apollo Tyres Ltd</t>
  </si>
  <si>
    <t>INE438A01022</t>
  </si>
  <si>
    <t>Lupin Ltd</t>
  </si>
  <si>
    <t>INE326A01037</t>
  </si>
  <si>
    <t>Yes Bank Ltd</t>
  </si>
  <si>
    <t>INE528G01035</t>
  </si>
  <si>
    <t>Radico Khaitan Ltd</t>
  </si>
  <si>
    <t>INE944F01028</t>
  </si>
  <si>
    <t>Steel Authority of India Ltd</t>
  </si>
  <si>
    <t>INE114A01011</t>
  </si>
  <si>
    <t>Hero MotoCorp Ltd</t>
  </si>
  <si>
    <t>INE158A01026</t>
  </si>
  <si>
    <t>Nippon Life India Asset Management Ltd</t>
  </si>
  <si>
    <t>INE298J01013</t>
  </si>
  <si>
    <t>Polycab India Ltd</t>
  </si>
  <si>
    <t>INE455K01017</t>
  </si>
  <si>
    <t>Industrial Products</t>
  </si>
  <si>
    <t>Lenskart Solutions Ltd</t>
  </si>
  <si>
    <t>INE956O01016</t>
  </si>
  <si>
    <t>Tata Motors Ltd</t>
  </si>
  <si>
    <t>INE1TAE01010</t>
  </si>
  <si>
    <t>Samvardhana Motherson International Ltd</t>
  </si>
  <si>
    <t>INE775A01035</t>
  </si>
  <si>
    <t>Bharat Heavy Electricals Ltd</t>
  </si>
  <si>
    <t>INE257A01026</t>
  </si>
  <si>
    <t>REC Ltd</t>
  </si>
  <si>
    <t>INE020B01018</t>
  </si>
  <si>
    <t>Hindustan Aeronautics Ltd</t>
  </si>
  <si>
    <t>INE066F01020</t>
  </si>
  <si>
    <t>Bajaj Holdings &amp; Investment Ltd</t>
  </si>
  <si>
    <t>INE118A01012</t>
  </si>
  <si>
    <t>Marico Ltd</t>
  </si>
  <si>
    <t>INE196A01026</t>
  </si>
  <si>
    <t>Oracle Financial Services Software Ltd</t>
  </si>
  <si>
    <t>INE881D01027</t>
  </si>
  <si>
    <t>Berger Paints India Ltd</t>
  </si>
  <si>
    <t>INE463A01038</t>
  </si>
  <si>
    <t>Billionbrains Garage Ventures Ltd</t>
  </si>
  <si>
    <t>INE0HOQ01053</t>
  </si>
  <si>
    <t>Ge Vernova T&amp;D India Ltd</t>
  </si>
  <si>
    <t>INE200A01026</t>
  </si>
  <si>
    <t>Apar Industries Ltd</t>
  </si>
  <si>
    <t>INE372A01015</t>
  </si>
  <si>
    <t>IPCA Laboratories Ltd</t>
  </si>
  <si>
    <t>INE571A01038</t>
  </si>
  <si>
    <t>SRF Ltd</t>
  </si>
  <si>
    <t>INE647A01010</t>
  </si>
  <si>
    <t>Bharat Petroleum Corporation Ltd</t>
  </si>
  <si>
    <t>INE029A01011</t>
  </si>
  <si>
    <t>Thermax Ltd</t>
  </si>
  <si>
    <t>INE152A01029</t>
  </si>
  <si>
    <t>ICICI Prudential Asset Management Co Ltd</t>
  </si>
  <si>
    <t>INE346A01027</t>
  </si>
  <si>
    <t>Indus Towers Ltd</t>
  </si>
  <si>
    <t>INE121J01017</t>
  </si>
  <si>
    <t>Adani Power Ltd</t>
  </si>
  <si>
    <t>INE814H01029</t>
  </si>
  <si>
    <t>Laurus Labs Ltd</t>
  </si>
  <si>
    <t>INE947Q01028</t>
  </si>
  <si>
    <t>Dixon Technologies (India) Ltd</t>
  </si>
  <si>
    <t>INE935N01020</t>
  </si>
  <si>
    <t>Pidilite Industries Ltd</t>
  </si>
  <si>
    <t>INE318A01026</t>
  </si>
  <si>
    <t>Hitachi Energy India Ltd</t>
  </si>
  <si>
    <t>INE07Y701011</t>
  </si>
  <si>
    <t>KEI Industries Ltd</t>
  </si>
  <si>
    <t>INE878B01027</t>
  </si>
  <si>
    <t>Yield to Call ^</t>
  </si>
  <si>
    <t>Certificate of Deposit</t>
  </si>
  <si>
    <t>HDFC Bank Ltd (05-Mar-2027) **</t>
  </si>
  <si>
    <t>INE040A16IU7</t>
  </si>
  <si>
    <t>Canara Bank (12-Mar-2027) **</t>
  </si>
  <si>
    <t>INE476A16H92</t>
  </si>
  <si>
    <t>ICRA A1+</t>
  </si>
  <si>
    <t>National Bank For Agriculture &amp; Rural Development (17-Mar-2027)</t>
  </si>
  <si>
    <t>INE261F16AP5</t>
  </si>
  <si>
    <t>Bank of Baroda (05-Mar-2027) **</t>
  </si>
  <si>
    <t>INE028A16LR2</t>
  </si>
  <si>
    <t>Export-Import Bank Of India (01-Mar-2027) **</t>
  </si>
  <si>
    <t>INE514E16CP6</t>
  </si>
  <si>
    <t>Union Bank of India (15-Mar-2027) **</t>
  </si>
  <si>
    <t>INE692A16LP9</t>
  </si>
  <si>
    <t>Union Bank of India (16-Mar-2027) **</t>
  </si>
  <si>
    <t>INE692A16LS3</t>
  </si>
  <si>
    <t>Union Bank of India (15-Jun-2027) **</t>
  </si>
  <si>
    <t>INE692A16MQ5</t>
  </si>
  <si>
    <t>Small Industries Development Bank of India (11-Jun-2027) **</t>
  </si>
  <si>
    <t>INE556F16CE8</t>
  </si>
  <si>
    <t>National Bank For Agriculture &amp; Rural Development (02-Mar-2027) **</t>
  </si>
  <si>
    <t>INE261F16AM2</t>
  </si>
  <si>
    <t>Union Bank of India (12-Mar-2027) **</t>
  </si>
  <si>
    <t>INE692A16LU9</t>
  </si>
  <si>
    <t>Small Industries Development Bank of India (11-Aug-2027) **</t>
  </si>
  <si>
    <t>INE556F16CF5</t>
  </si>
  <si>
    <t>Small Industries Development Bank of India (26-Feb-2027) **</t>
  </si>
  <si>
    <t>INE556F16CC2</t>
  </si>
  <si>
    <t>CARE A1+</t>
  </si>
  <si>
    <t>Bank of Baroda (08-Mar-2027) **</t>
  </si>
  <si>
    <t>INE028A16LS0</t>
  </si>
  <si>
    <t>HDFC Bank Ltd (12-Mar-2027)</t>
  </si>
  <si>
    <t>INE040A16IZ6</t>
  </si>
  <si>
    <t>Punjab National Bank (09-Mar-2027) **</t>
  </si>
  <si>
    <t>INE160A16UQ6</t>
  </si>
  <si>
    <t>National Bank For Agriculture &amp; Rural Development (04-Feb-2027) **</t>
  </si>
  <si>
    <t>INE261F16AJ8</t>
  </si>
  <si>
    <t>Canara Bank (02-Mar-2027) **</t>
  </si>
  <si>
    <t>INE476A16H35</t>
  </si>
  <si>
    <t>Kotak Mahindra Bank Ltd (09-Mar-2027)</t>
  </si>
  <si>
    <t>INE237AD6174</t>
  </si>
  <si>
    <t>ICICI Bank Ltd (08-Mar-2027) **</t>
  </si>
  <si>
    <t>INE090AD6295</t>
  </si>
  <si>
    <t>HDFC Bank Ltd (09-Mar-2027) **</t>
  </si>
  <si>
    <t>INE040A16IT9</t>
  </si>
  <si>
    <t>Canara Bank (11-Mar-2027) **</t>
  </si>
  <si>
    <t>INE476A16H84</t>
  </si>
  <si>
    <t>Punjab National Bank (12-Mar-2027)</t>
  </si>
  <si>
    <t>INE160A16UV6</t>
  </si>
  <si>
    <t>Canara Bank (25-Mar-2027) **</t>
  </si>
  <si>
    <t>INE476A16I26</t>
  </si>
  <si>
    <t>ICICI Home Finance Co Ltd (24-Jun-2027) **</t>
  </si>
  <si>
    <t>INE071G14IA6</t>
  </si>
  <si>
    <t>ICICI Securities Ltd (14-Jun-2027) **</t>
  </si>
  <si>
    <t>INE763G14L45</t>
  </si>
  <si>
    <t>Cholamandalam Investment and Finance Co Ltd (10-Mar-2027) **</t>
  </si>
  <si>
    <t>INE121A14YN2</t>
  </si>
  <si>
    <t>L&amp;T Finance Ltd (10-Jun-2027) **</t>
  </si>
  <si>
    <t>INE498L14GA5</t>
  </si>
  <si>
    <t>Kotak Mahindra Prime Ltd (25-Jun-2027) **</t>
  </si>
  <si>
    <t>INE916D146U1</t>
  </si>
  <si>
    <t>L&amp;T Finance Ltd (17-Jun-2027) **</t>
  </si>
  <si>
    <t>INE498L14FZ4</t>
  </si>
  <si>
    <t>Mahindra &amp; Mahindra Financial Services Ltd (25-Feb-2027) **</t>
  </si>
  <si>
    <t>INE774D14TW3</t>
  </si>
  <si>
    <t>364 DTB (04-FEB-2027)</t>
  </si>
  <si>
    <t>IN002025Z443</t>
  </si>
  <si>
    <t>Government Securities</t>
  </si>
  <si>
    <t>5.74% GOI 2026 (15-NOV-2026)</t>
  </si>
  <si>
    <t>IN0020210186</t>
  </si>
  <si>
    <t>SOVEREIGN</t>
  </si>
  <si>
    <t>Alternative Investment Fund</t>
  </si>
  <si>
    <t>Corporate Debt Market Development Fund Class A2</t>
  </si>
  <si>
    <t>INF0RQ622028</t>
  </si>
  <si>
    <t>Rating</t>
  </si>
  <si>
    <t>** Non Traded Security</t>
  </si>
  <si>
    <t>^ It is disclosed for Perpetual Bond issued by Banks (i.e. AT-1 Bond / Tier 1 Bond / Tier 2 Bond), as per AMFI Best Practices Guidelines Circular no. 91/2020-21 dated March 24, 2021 on Valuation of AT-1 Bonds and Tier 2 Bonds. As per SEBI Circular SEBI/HO/IMD/PoD1/CIR/P/2024/106 dated August 05, 2024, valuation of AT-1 Bonds are done on Yield to Call basis w.e.f. August 07, 2024. YTC of AT-1 Bonds are now same as it’s YTM% and hence it is not disclosed separately under YTC%.</t>
  </si>
  <si>
    <t>182 DTB (10-SEP-2026)</t>
  </si>
  <si>
    <t>IN002025Y495</t>
  </si>
  <si>
    <t>91 DTB  (24-SEP-2026)</t>
  </si>
  <si>
    <t>IN002026X123</t>
  </si>
  <si>
    <t>182 DTB (03-SEP-2026)</t>
  </si>
  <si>
    <t>IN002025Y487</t>
  </si>
  <si>
    <t>Reverse Repo</t>
  </si>
  <si>
    <t>Reverse Repo (01-Sep-2026)</t>
  </si>
  <si>
    <t>Canara Bank (23-Nov-2026)</t>
  </si>
  <si>
    <t>INE476A16K97</t>
  </si>
  <si>
    <t>Axis Bank Ltd (16-Sep-2026) **</t>
  </si>
  <si>
    <t>INE238AD6CQ9</t>
  </si>
  <si>
    <t>Union Bank of India (23-Oct-2026)</t>
  </si>
  <si>
    <t>INE692A16MZ6</t>
  </si>
  <si>
    <t>Union Bank of India (30-Oct-2026) **</t>
  </si>
  <si>
    <t>INE692A16NE9</t>
  </si>
  <si>
    <t>IDFC First Bank Ltd (22-Oct-2026) **</t>
  </si>
  <si>
    <t>INE092T16ZZ1</t>
  </si>
  <si>
    <t>HDFC Bank Ltd (30-Oct-2026) **</t>
  </si>
  <si>
    <t>INE040A16JW1</t>
  </si>
  <si>
    <t>ICICI Bank Ltd (15-Sep-2026) **</t>
  </si>
  <si>
    <t>INE090AD6378</t>
  </si>
  <si>
    <t>HDFC Bank Ltd (21-Sep-2026) **</t>
  </si>
  <si>
    <t>INE040A16HR5</t>
  </si>
  <si>
    <t>Union Bank of India (07-Sep-2026) **</t>
  </si>
  <si>
    <t>INE692A16MK8</t>
  </si>
  <si>
    <t>Union Bank of India (21-Sep-2026) **</t>
  </si>
  <si>
    <t>INE692A16MM4</t>
  </si>
  <si>
    <t>Punjab National Bank (15-Sep-2026)</t>
  </si>
  <si>
    <t>INE160A16UT0</t>
  </si>
  <si>
    <t>Bank of Baroda (16-Sep-2026) **</t>
  </si>
  <si>
    <t>INE028A16KC6</t>
  </si>
  <si>
    <t>Axis Bank Ltd (10-Sep-2026) **</t>
  </si>
  <si>
    <t>INE238AD6CD7</t>
  </si>
  <si>
    <t>HDFC Bank Ltd (04-Sep-2026)</t>
  </si>
  <si>
    <t>INE040A16JN0</t>
  </si>
  <si>
    <t>HDFC Bank Ltd (07-Sep-2026) **</t>
  </si>
  <si>
    <t>INE040A16JO8</t>
  </si>
  <si>
    <t>Punjab &amp; Sind Bank (11-Sep-2026) **</t>
  </si>
  <si>
    <t>INE608A16TJ1</t>
  </si>
  <si>
    <t>Union Bank of India (15-Sep-2026) **</t>
  </si>
  <si>
    <t>INE692A16LJ2</t>
  </si>
  <si>
    <t>Federal Bank Ltd (15-Sep-2026)</t>
  </si>
  <si>
    <t>INE171A16NQ8</t>
  </si>
  <si>
    <t>HDFC Bank Ltd (11-Sep-2026) **</t>
  </si>
  <si>
    <t>INE040A16HN4</t>
  </si>
  <si>
    <t>HDFC Bank Ltd (06-Nov-2026) **</t>
  </si>
  <si>
    <t>INE040A16HU9</t>
  </si>
  <si>
    <t>Bank of India (03-Sep-2026) **</t>
  </si>
  <si>
    <t>INE084A16FK2</t>
  </si>
  <si>
    <t>Bank of Baroda (04-Sep-2026)</t>
  </si>
  <si>
    <t>INE028A16MO7</t>
  </si>
  <si>
    <t>Canara Bank (15-Sep-2026) **</t>
  </si>
  <si>
    <t>INE476A16I18</t>
  </si>
  <si>
    <t>National Bank For Agriculture &amp; Rural Development (23-Nov-2026) **</t>
  </si>
  <si>
    <t>INE261F14QC4</t>
  </si>
  <si>
    <t>Kotak Securities Ltd (25-Sep-2026) **</t>
  </si>
  <si>
    <t>INE028E14VX6</t>
  </si>
  <si>
    <t>Grasim Industries Ltd (17-Sep-2026) **</t>
  </si>
  <si>
    <t>INE047A14BA4</t>
  </si>
  <si>
    <t>LIC Housing Finance Ltd (11-Nov-2026) **</t>
  </si>
  <si>
    <t>INE115A14FZ7</t>
  </si>
  <si>
    <t>ICICI Securities Ltd (10-Sep-2026) **</t>
  </si>
  <si>
    <t>INE763G14K53</t>
  </si>
  <si>
    <t>REC Ltd (22-Oct-2026) **</t>
  </si>
  <si>
    <t>INE020B14714</t>
  </si>
  <si>
    <t>NTPC Ltd (23-Sep-2026) **</t>
  </si>
  <si>
    <t>INE733E14CD3</t>
  </si>
  <si>
    <t>ICICI Securities Ltd (26-Nov-2026) **</t>
  </si>
  <si>
    <t>INE763G14N01</t>
  </si>
  <si>
    <t>Tata Steel Ltd (29-Sep-2026) **</t>
  </si>
  <si>
    <t>INE081A14HE2</t>
  </si>
  <si>
    <t>PNB Housing Finance Ltd (27-Oct-2026) **</t>
  </si>
  <si>
    <t>INE572E14KQ0</t>
  </si>
  <si>
    <t>ICICI Securities Ltd (25-Sep-2026) **</t>
  </si>
  <si>
    <t>INE763G14B96</t>
  </si>
  <si>
    <t>National Bank For Agriculture &amp; Rural Development (01-Oct-2026) **</t>
  </si>
  <si>
    <t>INE261F14PX2</t>
  </si>
  <si>
    <t>L&amp;T Finance Ltd (21-Sep-2026) **</t>
  </si>
  <si>
    <t>INE498L14GD9</t>
  </si>
  <si>
    <t>Kotak Securities Ltd (28-Sep-2026) **</t>
  </si>
  <si>
    <t>INE028E14XT0</t>
  </si>
  <si>
    <t>Kotak Securities Ltd (17-Nov-2026) **</t>
  </si>
  <si>
    <t>INE028E14XS2</t>
  </si>
  <si>
    <t>HDFC Securities Ltd (04-Sep-2026) **</t>
  </si>
  <si>
    <t>INE700G14UD9</t>
  </si>
  <si>
    <t>NTPC Ltd (18-Sep-2026) **</t>
  </si>
  <si>
    <t>INE733E14CC5</t>
  </si>
  <si>
    <t>Hindustan Petroleum Corporation Ltd (29-Sep-2026) **</t>
  </si>
  <si>
    <t>INE094A14KH2</t>
  </si>
  <si>
    <t>Kotak Securities Ltd (20-Nov-2026) **</t>
  </si>
  <si>
    <t>INE028E14XV6</t>
  </si>
  <si>
    <t>Axis Securities Ltd (04-Sep-2026) **</t>
  </si>
  <si>
    <t>INE110O14IQ2</t>
  </si>
  <si>
    <t>ICICI Securities Ltd (16-Sep-2026) **</t>
  </si>
  <si>
    <t>INE763G14K79</t>
  </si>
  <si>
    <t>Axis Securities Ltd (04-Nov-2026) **</t>
  </si>
  <si>
    <t>INE110O14JH9</t>
  </si>
  <si>
    <t>HDFC Securities Ltd (02-Sep-2026) **</t>
  </si>
  <si>
    <t>INE700G14TX9</t>
  </si>
  <si>
    <t>Reliance Retail Ventures Ltd (02-Sep-2026) **</t>
  </si>
  <si>
    <t>INE929O14FA5</t>
  </si>
  <si>
    <t>Julius Baer Capital (India) Pvt Ltd (25-Sep-2026) **</t>
  </si>
  <si>
    <t>INE824H14UQ7</t>
  </si>
  <si>
    <t>91 DTB  (29-OCT-2026)</t>
  </si>
  <si>
    <t>IN002026X172</t>
  </si>
  <si>
    <t>91 DTB  (01-OCT-2026)</t>
  </si>
  <si>
    <t>IN002026X131</t>
  </si>
  <si>
    <t>91 DTB  (22-OCT-2026)</t>
  </si>
  <si>
    <t>IN002026X164</t>
  </si>
  <si>
    <t>91 DTB  (12-NOV-2026)</t>
  </si>
  <si>
    <t>IN002026X198</t>
  </si>
  <si>
    <t>364 DTB (19-NOV-2026)</t>
  </si>
  <si>
    <t>IN002025Z344</t>
  </si>
  <si>
    <t>91 DTB  (27-NOV-2026)</t>
  </si>
  <si>
    <t>IN002026X214</t>
  </si>
  <si>
    <t>91 DTB  (15-OCT-2026)</t>
  </si>
  <si>
    <t>IN002026X156</t>
  </si>
  <si>
    <t>182 DTB (22-OCT-2026)</t>
  </si>
  <si>
    <t>IN002026Y030</t>
  </si>
  <si>
    <t>364 DTB (26-NOV-2026)</t>
  </si>
  <si>
    <t>IN002025Z351</t>
  </si>
  <si>
    <t>182 DTB (08-OCT-2026)</t>
  </si>
  <si>
    <t>IN002026Y014</t>
  </si>
  <si>
    <t>Reverse Repo (18-Sep-2026)</t>
  </si>
  <si>
    <t>Reverse Repo (04-Sep-2026)</t>
  </si>
  <si>
    <t>6.94% GOI 2036 (11-MAY-2036)</t>
  </si>
  <si>
    <t>IN0020260025</t>
  </si>
  <si>
    <t>6.48% GOI 2035 (06-OCT-2035)</t>
  </si>
  <si>
    <t>IN0020250091</t>
  </si>
  <si>
    <t>6.33% GOI 2035 (05-MAY-2035)</t>
  </si>
  <si>
    <t>IN0020250026</t>
  </si>
  <si>
    <t>7.3763% Bajaj Finance Ltd (26-Jun-2028)</t>
  </si>
  <si>
    <t>INE296A07TJ4</t>
  </si>
  <si>
    <t>7.1554% Kotak Mahindra Prime Ltd (19-Jun-2028) **</t>
  </si>
  <si>
    <t>INE916DA7TA4</t>
  </si>
  <si>
    <t>7.77% REC Ltd (31-Mar-2028) **</t>
  </si>
  <si>
    <t>INE020B08EH0</t>
  </si>
  <si>
    <t>7.8% LIC Housing Finance Ltd (22-Dec-2027) **</t>
  </si>
  <si>
    <t>INE115A07QC7</t>
  </si>
  <si>
    <t>7.45% Power Finance Corporation Ltd (15-Jul-2028)</t>
  </si>
  <si>
    <t>INE134E08NP7</t>
  </si>
  <si>
    <t>7.48% National Bank For Agriculture &amp; Rural Development (15-Sep-2028)</t>
  </si>
  <si>
    <t>INE261F08EO7</t>
  </si>
  <si>
    <t>6.6% REC Ltd (30-Jun-2027) **</t>
  </si>
  <si>
    <t>INE020B08FZ9</t>
  </si>
  <si>
    <t>7.27% Tata Capital Housing Finance Ltd (25-Apr-2028) **</t>
  </si>
  <si>
    <t>INE033L07IN3</t>
  </si>
  <si>
    <t>7.11% Bajaj Finance Ltd (10-Jul-2028) **</t>
  </si>
  <si>
    <t>INE296A07TM8</t>
  </si>
  <si>
    <t>Canara Bank (04-Mar-2027)</t>
  </si>
  <si>
    <t>INE476A16H43</t>
  </si>
  <si>
    <t>Bank of Baroda (03-Feb-2027) **</t>
  </si>
  <si>
    <t>INE028A16LE0</t>
  </si>
  <si>
    <t>HDFC Bank Ltd (24-Feb-2027) **</t>
  </si>
  <si>
    <t>INE040A16IO0</t>
  </si>
  <si>
    <t>Kotak Mahindra Bank Ltd (05-Mar-2027) **</t>
  </si>
  <si>
    <t>INE237AD6166</t>
  </si>
  <si>
    <t>Small Industries Development Bank of India (25-Mar-2027)</t>
  </si>
  <si>
    <t>INE556F16CD0</t>
  </si>
  <si>
    <t>7.15% MAHARASHTRA SDL 13-OCT-26</t>
  </si>
  <si>
    <t>IN2220160088</t>
  </si>
  <si>
    <t>8.72% TAMIL NADU SDL 19-SEP-26</t>
  </si>
  <si>
    <t>IN3120180127</t>
  </si>
  <si>
    <t>6.95% REC Ltd (18-Feb-2028) **</t>
  </si>
  <si>
    <t>INE020B08GB8</t>
  </si>
  <si>
    <t>6.68% LIC Housing Finance Ltd (04-Jun-2028) **</t>
  </si>
  <si>
    <t>INE115A07PH8</t>
  </si>
  <si>
    <t>Cholamandalam Investment and Finance Co Ltd</t>
  </si>
  <si>
    <t>INE121A01024</t>
  </si>
  <si>
    <t>Torrent Pharmaceuticals Ltd</t>
  </si>
  <si>
    <t>INE685A01028</t>
  </si>
  <si>
    <t>Cummins India Ltd</t>
  </si>
  <si>
    <t>INE298A01020</t>
  </si>
  <si>
    <t>Indian Hotels Co Ltd</t>
  </si>
  <si>
    <t>INE053A01029</t>
  </si>
  <si>
    <t>Avenue Supermarts Ltd</t>
  </si>
  <si>
    <t>INE192R01011</t>
  </si>
  <si>
    <t>CG Power and Industrial Solutions Ltd</t>
  </si>
  <si>
    <t>INE067A01029</t>
  </si>
  <si>
    <t>Britannia Industries Ltd</t>
  </si>
  <si>
    <t>INE216A01030</t>
  </si>
  <si>
    <t>Tata Power Co Ltd</t>
  </si>
  <si>
    <t>INE245A01021</t>
  </si>
  <si>
    <t>Adani Energy Solutions Ltd</t>
  </si>
  <si>
    <t>INE931S01010</t>
  </si>
  <si>
    <t>DLF Ltd</t>
  </si>
  <si>
    <t>INE271C01023</t>
  </si>
  <si>
    <t>Bank of Baroda</t>
  </si>
  <si>
    <t>INE028A01039</t>
  </si>
  <si>
    <t>Jindal Steel Ltd</t>
  </si>
  <si>
    <t>INE749A01030</t>
  </si>
  <si>
    <t>United Spirits Ltd</t>
  </si>
  <si>
    <t>INE854D01024</t>
  </si>
  <si>
    <t>Bosch Ltd</t>
  </si>
  <si>
    <t>INE323A01026</t>
  </si>
  <si>
    <t>Canara Bank</t>
  </si>
  <si>
    <t>INE476A01022</t>
  </si>
  <si>
    <t>Ltm Ltd</t>
  </si>
  <si>
    <t>INE214T01019</t>
  </si>
  <si>
    <t>Adani Green Energy Ltd</t>
  </si>
  <si>
    <t>INE364U01010</t>
  </si>
  <si>
    <t>ABB India Ltd</t>
  </si>
  <si>
    <t>INE117A01022</t>
  </si>
  <si>
    <t>Godrej Consumer Products Ltd</t>
  </si>
  <si>
    <t>INE102D01028</t>
  </si>
  <si>
    <t>Siemens Ltd</t>
  </si>
  <si>
    <t>INE003A01024</t>
  </si>
  <si>
    <t>Lodha Developers Ltd</t>
  </si>
  <si>
    <t>INE670K01029</t>
  </si>
  <si>
    <t>Muthoot Finance Ltd</t>
  </si>
  <si>
    <t>INE414G01012</t>
  </si>
  <si>
    <t>Shree Cement Ltd</t>
  </si>
  <si>
    <t>INE070A01015</t>
  </si>
  <si>
    <t>Zydus Lifesciences Ltd</t>
  </si>
  <si>
    <t>INE010B01027</t>
  </si>
  <si>
    <t>Hindustan Zinc Ltd</t>
  </si>
  <si>
    <t>INE267A01025</t>
  </si>
  <si>
    <t>Siemens Energy India ltd</t>
  </si>
  <si>
    <t>INE1NPP01017</t>
  </si>
  <si>
    <t>Ambuja Cements Ltd</t>
  </si>
  <si>
    <t>INE079A01024</t>
  </si>
  <si>
    <t>Mazagon Dock Shipbuilders Ltd</t>
  </si>
  <si>
    <t>INE249Z01020</t>
  </si>
  <si>
    <t>Tata Capital Ltd</t>
  </si>
  <si>
    <t>INE976I01016</t>
  </si>
  <si>
    <t>Indian Railway Finance Corporation Ltd</t>
  </si>
  <si>
    <t>INE053F01010</t>
  </si>
  <si>
    <t>Multi Commodity Exchange Of India Ltd</t>
  </si>
  <si>
    <t>INE745G01043</t>
  </si>
  <si>
    <t>One 97 Communications Ltd</t>
  </si>
  <si>
    <t>INE982J01020</t>
  </si>
  <si>
    <t>Financial Technology (Fintech)</t>
  </si>
  <si>
    <t>Coforge Ltd</t>
  </si>
  <si>
    <t>INE591G01025</t>
  </si>
  <si>
    <t>IndusInd Bank Ltd</t>
  </si>
  <si>
    <t>INE095A01012</t>
  </si>
  <si>
    <t>PB Fintech Ltd</t>
  </si>
  <si>
    <t>INE417T01026</t>
  </si>
  <si>
    <t>AU Small Finance Bank Ltd</t>
  </si>
  <si>
    <t>INE949L01017</t>
  </si>
  <si>
    <t>Persistent Systems Ltd</t>
  </si>
  <si>
    <t>INE262H01021</t>
  </si>
  <si>
    <t>Suzlon Energy Ltd</t>
  </si>
  <si>
    <t>INE040H01021</t>
  </si>
  <si>
    <t>IDFC First Bank Ltd</t>
  </si>
  <si>
    <t>INE092T01019</t>
  </si>
  <si>
    <t>Bharat Forge Ltd</t>
  </si>
  <si>
    <t>INE465A01025</t>
  </si>
  <si>
    <t>Info Edge (India) Ltd</t>
  </si>
  <si>
    <t>INE663F01032</t>
  </si>
  <si>
    <t>FSN E-Commerce Ventures Ltd</t>
  </si>
  <si>
    <t>INE388Y01029</t>
  </si>
  <si>
    <t>Aurobindo Pharma Ltd</t>
  </si>
  <si>
    <t>INE406A01037</t>
  </si>
  <si>
    <t>Max Financial Services Ltd</t>
  </si>
  <si>
    <t>INE180A01020</t>
  </si>
  <si>
    <t>APL Apollo Tubes Ltd</t>
  </si>
  <si>
    <t>INE702C01027</t>
  </si>
  <si>
    <t>Swiggy Ltd</t>
  </si>
  <si>
    <t>INE00H001014</t>
  </si>
  <si>
    <t>Vodafone Idea Ltd</t>
  </si>
  <si>
    <t>INE669E01016</t>
  </si>
  <si>
    <t>ICICI Lombard General Insurance Co Ltd</t>
  </si>
  <si>
    <t>INE765G01017</t>
  </si>
  <si>
    <t>Phoenix Mills Ltd</t>
  </si>
  <si>
    <t>INE211B01039</t>
  </si>
  <si>
    <t>National Aluminium Co Ltd</t>
  </si>
  <si>
    <t>INE139A01034</t>
  </si>
  <si>
    <t>Aditya Birla Capital Ltd</t>
  </si>
  <si>
    <t>INE674K01013</t>
  </si>
  <si>
    <t>GMR Airports Ltd</t>
  </si>
  <si>
    <t>INE776C01039</t>
  </si>
  <si>
    <t>Mphasis Ltd</t>
  </si>
  <si>
    <t>INE356A01018</t>
  </si>
  <si>
    <t>JSW Energy Ltd</t>
  </si>
  <si>
    <t>INE121E01018</t>
  </si>
  <si>
    <t>Indian Bank</t>
  </si>
  <si>
    <t>INE562A01011</t>
  </si>
  <si>
    <t>UPL Ltd</t>
  </si>
  <si>
    <t>INE628A01036</t>
  </si>
  <si>
    <t>Fertilizers &amp; Agrochemicals</t>
  </si>
  <si>
    <t>Havells India Ltd</t>
  </si>
  <si>
    <t>INE176B01034</t>
  </si>
  <si>
    <t>Sundaram Finance Ltd</t>
  </si>
  <si>
    <t>INE660A01013</t>
  </si>
  <si>
    <t>Alkem Laboratories Ltd</t>
  </si>
  <si>
    <t>INE540L01014</t>
  </si>
  <si>
    <t>Vishal Mega Mart Ltd</t>
  </si>
  <si>
    <t>INE01EA01019</t>
  </si>
  <si>
    <t>360 One Wam Ltd</t>
  </si>
  <si>
    <t>INE466L01038</t>
  </si>
  <si>
    <t>Tube Investments of India Ltd</t>
  </si>
  <si>
    <t>INE974X01010</t>
  </si>
  <si>
    <t>Biocon Ltd</t>
  </si>
  <si>
    <t>INE376G01013</t>
  </si>
  <si>
    <t>NHPC Ltd</t>
  </si>
  <si>
    <t>INE848E01016</t>
  </si>
  <si>
    <t>Prestige Estates Projects Ltd</t>
  </si>
  <si>
    <t>INE811K01011</t>
  </si>
  <si>
    <t>L&amp;T Finance Ltd</t>
  </si>
  <si>
    <t>INE498L01015</t>
  </si>
  <si>
    <t>Mankind Pharma Ltd</t>
  </si>
  <si>
    <t>INE634S01028</t>
  </si>
  <si>
    <t>Godrej Properties Ltd</t>
  </si>
  <si>
    <t>INE484J01027</t>
  </si>
  <si>
    <t>Voltas Ltd</t>
  </si>
  <si>
    <t>INE226A01021</t>
  </si>
  <si>
    <t>MRF Ltd</t>
  </si>
  <si>
    <t>INE883A01011</t>
  </si>
  <si>
    <t>Oil India Ltd</t>
  </si>
  <si>
    <t>INE274J01014</t>
  </si>
  <si>
    <t>Waaree Energies Ltd</t>
  </si>
  <si>
    <t>INE377N01017</t>
  </si>
  <si>
    <t>Mahindra &amp; Mahindra Financial Services Ltd</t>
  </si>
  <si>
    <t>INE774D01024</t>
  </si>
  <si>
    <t>Lloyds Metals And Energy Ltd</t>
  </si>
  <si>
    <t>INE281B01032</t>
  </si>
  <si>
    <t>Uno Minda Ltd</t>
  </si>
  <si>
    <t>INE405E01023</t>
  </si>
  <si>
    <t>Torrent Power Ltd</t>
  </si>
  <si>
    <t>INE813H01021</t>
  </si>
  <si>
    <t>Kalyan Jewellers India Ltd</t>
  </si>
  <si>
    <t>INE303R01014</t>
  </si>
  <si>
    <t>Supreme Industries Ltd</t>
  </si>
  <si>
    <t>INE195A01028</t>
  </si>
  <si>
    <t>Coromandel International Ltd</t>
  </si>
  <si>
    <t>INE169A01031</t>
  </si>
  <si>
    <t>Page Industries Ltd</t>
  </si>
  <si>
    <t>INE761H01022</t>
  </si>
  <si>
    <t>Textiles &amp; Apparels</t>
  </si>
  <si>
    <t>Petronet LNG Ltd</t>
  </si>
  <si>
    <t>INE347G01014</t>
  </si>
  <si>
    <t>Dabur India Ltd</t>
  </si>
  <si>
    <t>INE016A01026</t>
  </si>
  <si>
    <t>Jindal Stainless Ltd</t>
  </si>
  <si>
    <t>INE220G01021</t>
  </si>
  <si>
    <t>J.K. Cement Ltd</t>
  </si>
  <si>
    <t>INE823G01014</t>
  </si>
  <si>
    <t>ICICI Prudential Life Insurance Co Ltd</t>
  </si>
  <si>
    <t>INE726G01019</t>
  </si>
  <si>
    <t>JSW Infrastructure Ltd</t>
  </si>
  <si>
    <t>INE880J01026</t>
  </si>
  <si>
    <t>Tata Communications Ltd</t>
  </si>
  <si>
    <t>INE151A01013</t>
  </si>
  <si>
    <t>Exide Industries Ltd</t>
  </si>
  <si>
    <t>INE302A01020</t>
  </si>
  <si>
    <t>Gujarat Fluorochemicals Ltd</t>
  </si>
  <si>
    <t>INE09N301011</t>
  </si>
  <si>
    <t>Jubilant Foodworks Ltd</t>
  </si>
  <si>
    <t>INE797F01020</t>
  </si>
  <si>
    <t>PI Industries Ltd</t>
  </si>
  <si>
    <t>INE603J01030</t>
  </si>
  <si>
    <t>SBI Cards and Payment Services Ltd</t>
  </si>
  <si>
    <t>INE018E01016</t>
  </si>
  <si>
    <t>Blue Star Ltd</t>
  </si>
  <si>
    <t>INE472A01039</t>
  </si>
  <si>
    <t>Astral Ltd</t>
  </si>
  <si>
    <t>INE006I01046</t>
  </si>
  <si>
    <t>Balkrishna Industries Ltd</t>
  </si>
  <si>
    <t>INE787D01026</t>
  </si>
  <si>
    <t>ITC Hotels Ltd</t>
  </si>
  <si>
    <t>INE379A01028</t>
  </si>
  <si>
    <t>LG Electronics India Ltd</t>
  </si>
  <si>
    <t>INE324D01010</t>
  </si>
  <si>
    <t>Adani Total Gas Ltd</t>
  </si>
  <si>
    <t>INE399L01023</t>
  </si>
  <si>
    <t>Bank of India</t>
  </si>
  <si>
    <t>INE084A01016</t>
  </si>
  <si>
    <t>Bank Of Maharashtra</t>
  </si>
  <si>
    <t>INE457A01014</t>
  </si>
  <si>
    <t>AIA Engineering Ltd</t>
  </si>
  <si>
    <t>INE212H01026</t>
  </si>
  <si>
    <t>Motilal Oswal Financial Services Ltd</t>
  </si>
  <si>
    <t>INE338I01027</t>
  </si>
  <si>
    <t>Schaeffler India Ltd</t>
  </si>
  <si>
    <t>INE513A01022</t>
  </si>
  <si>
    <t>Ajanta Pharma Ltd</t>
  </si>
  <si>
    <t>INE031B01049</t>
  </si>
  <si>
    <t>Authum Investment &amp; Infrastructure Ltd</t>
  </si>
  <si>
    <t>INE206F01022</t>
  </si>
  <si>
    <t>Dalmia Bharat Ltd</t>
  </si>
  <si>
    <t>INE00R701025</t>
  </si>
  <si>
    <t>Indian Railway Catering And Tourism Corporation Ltd</t>
  </si>
  <si>
    <t>INE335Y01020</t>
  </si>
  <si>
    <t>HDB Financial Services Ltd</t>
  </si>
  <si>
    <t>INE756I01012</t>
  </si>
  <si>
    <t>General Insurance Corporation Of India</t>
  </si>
  <si>
    <t>INE481Y01014</t>
  </si>
  <si>
    <t>Abbott India Ltd</t>
  </si>
  <si>
    <t>INE358A01014</t>
  </si>
  <si>
    <t>Linde India Ltd</t>
  </si>
  <si>
    <t>INE473A01011</t>
  </si>
  <si>
    <t>K.P.R. Mill Ltd</t>
  </si>
  <si>
    <t>INE930H01031</t>
  </si>
  <si>
    <t>Cochin Shipyard Ltd</t>
  </si>
  <si>
    <t>INE704P01025</t>
  </si>
  <si>
    <t>Global Health Ltd</t>
  </si>
  <si>
    <t>INE474Q01031</t>
  </si>
  <si>
    <t>Glaxosmithkline Pharmaceuticals Ltd</t>
  </si>
  <si>
    <t>INE159A01016</t>
  </si>
  <si>
    <t>Tata Elxsi Ltd</t>
  </si>
  <si>
    <t>INE670A01012</t>
  </si>
  <si>
    <t>Rail Vikas Nigam Ltd</t>
  </si>
  <si>
    <t>INE415G01027</t>
  </si>
  <si>
    <t>CRISIL Ltd</t>
  </si>
  <si>
    <t>INE007A01025</t>
  </si>
  <si>
    <t>Bharat Dynamics Ltd</t>
  </si>
  <si>
    <t>INE171Z01026</t>
  </si>
  <si>
    <t>Bharti Hexacom Ltd</t>
  </si>
  <si>
    <t>INE343G01021</t>
  </si>
  <si>
    <t>Awl Agri Business Ltd</t>
  </si>
  <si>
    <t>INE699H01024</t>
  </si>
  <si>
    <t>Endurance Technologies Ltd</t>
  </si>
  <si>
    <t>INE913H01037</t>
  </si>
  <si>
    <t>L&amp;T Technology Services Ltd</t>
  </si>
  <si>
    <t>INE010V01017</t>
  </si>
  <si>
    <t>IT - Services</t>
  </si>
  <si>
    <t>Escorts Kubota Ltd</t>
  </si>
  <si>
    <t>INE042A01014</t>
  </si>
  <si>
    <t>NLC India Ltd</t>
  </si>
  <si>
    <t>INE589A01014</t>
  </si>
  <si>
    <t>KPIT Technologies Ltd</t>
  </si>
  <si>
    <t>INE04I401011</t>
  </si>
  <si>
    <t>United Breweries Ltd</t>
  </si>
  <si>
    <t>INE686F01025</t>
  </si>
  <si>
    <t>3M India Ltd</t>
  </si>
  <si>
    <t>INE470A01017</t>
  </si>
  <si>
    <t>Diversified</t>
  </si>
  <si>
    <t>Bajaj Housing Finance Ltd</t>
  </si>
  <si>
    <t>INE377Y01014</t>
  </si>
  <si>
    <t>Indian Renewable Energy Development Agency Ltd</t>
  </si>
  <si>
    <t>INE202E01016</t>
  </si>
  <si>
    <t>Housing &amp; Urban Development Corporation Ltd</t>
  </si>
  <si>
    <t>INE031A01017</t>
  </si>
  <si>
    <t>Godfrey Phillips India Ltd</t>
  </si>
  <si>
    <t>INE260B01028</t>
  </si>
  <si>
    <t>Cigarettes &amp; Tobacco Products</t>
  </si>
  <si>
    <t>Tata Investment Corporation Ltd</t>
  </si>
  <si>
    <t>INE672A01026</t>
  </si>
  <si>
    <t>NTPC Green Energy Ltd</t>
  </si>
  <si>
    <t>INE0ONG01011</t>
  </si>
  <si>
    <t>Hexaware Technologies Ltd</t>
  </si>
  <si>
    <t>INE093A01041</t>
  </si>
  <si>
    <t>Anthem Biosciences Ltd</t>
  </si>
  <si>
    <t>INE0CZ201020</t>
  </si>
  <si>
    <t>Honeywell Automation India Ltd</t>
  </si>
  <si>
    <t>INE671A01010</t>
  </si>
  <si>
    <t>Godrej Industries Ltd</t>
  </si>
  <si>
    <t>INE233A01035</t>
  </si>
  <si>
    <t>SJVN Ltd</t>
  </si>
  <si>
    <t>INE002L01015</t>
  </si>
  <si>
    <t>The New India Assurance Co Ltd</t>
  </si>
  <si>
    <t>INE470Y01017</t>
  </si>
  <si>
    <t>Ather Energy Ltd</t>
  </si>
  <si>
    <t>INE0LEZ01016</t>
  </si>
  <si>
    <t>Karur Vysya Bank Ltd</t>
  </si>
  <si>
    <t>INE036D01028</t>
  </si>
  <si>
    <t>Navin Fluorine International Ltd</t>
  </si>
  <si>
    <t>INE048G01026</t>
  </si>
  <si>
    <t>Welspun Corp Ltd</t>
  </si>
  <si>
    <t>INE191B01025</t>
  </si>
  <si>
    <t>Piramal Finance Ltd</t>
  </si>
  <si>
    <t>INE202B01038</t>
  </si>
  <si>
    <t>Delhivery Ltd</t>
  </si>
  <si>
    <t>INE148O01028</t>
  </si>
  <si>
    <t>HFCL Ltd</t>
  </si>
  <si>
    <t>INE548A01028</t>
  </si>
  <si>
    <t>Central Depository Services (India) Ltd</t>
  </si>
  <si>
    <t>INE736A01011</t>
  </si>
  <si>
    <t>RBL Bank Ltd</t>
  </si>
  <si>
    <t>INE976G01028</t>
  </si>
  <si>
    <t>Gland Pharma Ltd</t>
  </si>
  <si>
    <t>INE068V01023</t>
  </si>
  <si>
    <t>City Union Bank Ltd</t>
  </si>
  <si>
    <t>INE491A01021</t>
  </si>
  <si>
    <t>PNB Housing Finance Ltd</t>
  </si>
  <si>
    <t>INE572E01012</t>
  </si>
  <si>
    <t>Redington Ltd</t>
  </si>
  <si>
    <t>INE891D01026</t>
  </si>
  <si>
    <t>Commercial Services &amp; Supplies</t>
  </si>
  <si>
    <t>Aster DM Quality Care Ltd</t>
  </si>
  <si>
    <t>INE914M01019</t>
  </si>
  <si>
    <t>Sai Life Sciences Ltd</t>
  </si>
  <si>
    <t>INE570L01029</t>
  </si>
  <si>
    <t>Neuland Laboratories Ltd</t>
  </si>
  <si>
    <t>INE794A01010</t>
  </si>
  <si>
    <t>Anand Rathi Wealth Ltd</t>
  </si>
  <si>
    <t>INE463V01026</t>
  </si>
  <si>
    <t>Krishna Institute Of Medical Sciences Ltd</t>
  </si>
  <si>
    <t>INE967H01025</t>
  </si>
  <si>
    <t>Computer Age Management Services Ltd</t>
  </si>
  <si>
    <t>INE596I01020</t>
  </si>
  <si>
    <t>Manappuram Finance Ltd</t>
  </si>
  <si>
    <t>INE522D01027</t>
  </si>
  <si>
    <t>Angel One Ltd</t>
  </si>
  <si>
    <t>INE732I01021</t>
  </si>
  <si>
    <t>Kirloskar Oil Engines Ltd</t>
  </si>
  <si>
    <t>INE146L01010</t>
  </si>
  <si>
    <t>Hindustan Copper Ltd</t>
  </si>
  <si>
    <t>INE531E01026</t>
  </si>
  <si>
    <t>Amber Enterprises India Ltd</t>
  </si>
  <si>
    <t>INE371P01015</t>
  </si>
  <si>
    <t>Poonawalla Fincorp Ltd</t>
  </si>
  <si>
    <t>INE511C01022</t>
  </si>
  <si>
    <t>Acutaas Chemicals Ltd</t>
  </si>
  <si>
    <t>INE00FF01025</t>
  </si>
  <si>
    <t>Craftsman Automation Ltd</t>
  </si>
  <si>
    <t>INE00LO01017</t>
  </si>
  <si>
    <t>Kalpataru Projects International Ltd</t>
  </si>
  <si>
    <t>INE220B01022</t>
  </si>
  <si>
    <t>Aegis Logistics Ltd</t>
  </si>
  <si>
    <t>INE208C01025</t>
  </si>
  <si>
    <t>Wockhardt Ltd</t>
  </si>
  <si>
    <t>INE049B01025</t>
  </si>
  <si>
    <t>Himadri Speciality Chemical Ltd</t>
  </si>
  <si>
    <t>INE019C01026</t>
  </si>
  <si>
    <t>Dr. Lal Path Labs Ltd</t>
  </si>
  <si>
    <t>INE600L01024</t>
  </si>
  <si>
    <t>IIFL Finance Ltd</t>
  </si>
  <si>
    <t>INE530B01024</t>
  </si>
  <si>
    <t>Bandhan Bank Ltd</t>
  </si>
  <si>
    <t>INE545U01014</t>
  </si>
  <si>
    <t>Cholamandalam Financial Holdings Ltd</t>
  </si>
  <si>
    <t>INE149A01033</t>
  </si>
  <si>
    <t>Tata Technologies Ltd</t>
  </si>
  <si>
    <t>INE142M01025</t>
  </si>
  <si>
    <t>Data Patterns India Ltd</t>
  </si>
  <si>
    <t>INE0IX101010</t>
  </si>
  <si>
    <t>Nuvama Wealth Management Ltd</t>
  </si>
  <si>
    <t>INE531F01023</t>
  </si>
  <si>
    <t>Elgi Equipments Ltd</t>
  </si>
  <si>
    <t>INE285A01027</t>
  </si>
  <si>
    <t>PTC Industries Ltd</t>
  </si>
  <si>
    <t>INE596F01018</t>
  </si>
  <si>
    <t>Piramal Pharma Ltd</t>
  </si>
  <si>
    <t>INE0DK501011</t>
  </si>
  <si>
    <t>Star Health And Allied Insurance Co Ltd</t>
  </si>
  <si>
    <t>INE575P01011</t>
  </si>
  <si>
    <t>Narayana Hrudayalaya Ltd</t>
  </si>
  <si>
    <t>INE410P01011</t>
  </si>
  <si>
    <t>Kfin Technologies Ltd</t>
  </si>
  <si>
    <t>INE138Y01010</t>
  </si>
  <si>
    <t>Great Eastern Shipping Co Ltd</t>
  </si>
  <si>
    <t>INE017A01032</t>
  </si>
  <si>
    <t>Carborundum Universal Ltd</t>
  </si>
  <si>
    <t>INE120A01034</t>
  </si>
  <si>
    <t>CarTrade Tech Ltd</t>
  </si>
  <si>
    <t>INE290S01011</t>
  </si>
  <si>
    <t>Brigade Enterprises Ltd</t>
  </si>
  <si>
    <t>INE791I01019</t>
  </si>
  <si>
    <t>Granules India Ltd</t>
  </si>
  <si>
    <t>INE101D01020</t>
  </si>
  <si>
    <t>Deepak Nitrite Ltd</t>
  </si>
  <si>
    <t>INE288B01029</t>
  </si>
  <si>
    <t>Onesource Specialty Pharma Ltd</t>
  </si>
  <si>
    <t>INE013P01021</t>
  </si>
  <si>
    <t>Asahi India Glass Ltd</t>
  </si>
  <si>
    <t>INE439A01020</t>
  </si>
  <si>
    <t>Kaynes Technology India Ltd</t>
  </si>
  <si>
    <t>INE918Z01012</t>
  </si>
  <si>
    <t>ZF Commercial Vehicle Control Systems India Ltd</t>
  </si>
  <si>
    <t>INE342J01019</t>
  </si>
  <si>
    <t>Meesho Ltd</t>
  </si>
  <si>
    <t>INE0VDM01015</t>
  </si>
  <si>
    <t>Timken India Ltd</t>
  </si>
  <si>
    <t>INE325A01013</t>
  </si>
  <si>
    <t>Sammaan Capital Ltd</t>
  </si>
  <si>
    <t>INE148I01020</t>
  </si>
  <si>
    <t>Home First Finance Co India Ltd</t>
  </si>
  <si>
    <t>INE481N01025</t>
  </si>
  <si>
    <t>Syrma SGS Technology Ltd</t>
  </si>
  <si>
    <t>INE0DYJ01015</t>
  </si>
  <si>
    <t>The Ramco Cements Ltd</t>
  </si>
  <si>
    <t>INE331A01037</t>
  </si>
  <si>
    <t>Amara Raja Energy And Mobility Ltd</t>
  </si>
  <si>
    <t>INE885A01032</t>
  </si>
  <si>
    <t>Sagility Ltd</t>
  </si>
  <si>
    <t>INE0W2G01015</t>
  </si>
  <si>
    <t>Aarti Industries Ltd</t>
  </si>
  <si>
    <t>INE769A01020</t>
  </si>
  <si>
    <t>Indraprastha Gas Ltd</t>
  </si>
  <si>
    <t>INE203G01027</t>
  </si>
  <si>
    <t>Five-Star Business Finance Ltd</t>
  </si>
  <si>
    <t>INE128S01021</t>
  </si>
  <si>
    <t>Kajaria Ceramics Ltd</t>
  </si>
  <si>
    <t>INE217B01036</t>
  </si>
  <si>
    <t>Atul Ltd</t>
  </si>
  <si>
    <t>INE100A01010</t>
  </si>
  <si>
    <t>Affle 3i Ltd</t>
  </si>
  <si>
    <t>INE00WC01027</t>
  </si>
  <si>
    <t>Tata Chemicals Ltd</t>
  </si>
  <si>
    <t>INE092A01019</t>
  </si>
  <si>
    <t>Capri Global Capital Ltd</t>
  </si>
  <si>
    <t>INE180C01042</t>
  </si>
  <si>
    <t>Netweb Technologies India Ltd</t>
  </si>
  <si>
    <t>INE0NT901020</t>
  </si>
  <si>
    <t>Aditya Infotech Ltd</t>
  </si>
  <si>
    <t>INE819V01029</t>
  </si>
  <si>
    <t>R R Kabel Ltd</t>
  </si>
  <si>
    <t>INE777K01022</t>
  </si>
  <si>
    <t>Indian Energy Exchange Ltd</t>
  </si>
  <si>
    <t>INE022Q01020</t>
  </si>
  <si>
    <t>Finolex Cables Ltd</t>
  </si>
  <si>
    <t>INE235A01022</t>
  </si>
  <si>
    <t>Deepak Fertilizers and Petrochemicals Corporation Ltd</t>
  </si>
  <si>
    <t>INE501A01019</t>
  </si>
  <si>
    <t>PG Electroplast Ltd</t>
  </si>
  <si>
    <t>INE457L01029</t>
  </si>
  <si>
    <t>Motherson Sumi Wiring India Ltd</t>
  </si>
  <si>
    <t>INE0FS801015</t>
  </si>
  <si>
    <t>Ola Electric Mobility Ltd</t>
  </si>
  <si>
    <t>INE0LXG01040</t>
  </si>
  <si>
    <t>Anant Raj Ltd</t>
  </si>
  <si>
    <t>INE242C01024</t>
  </si>
  <si>
    <t>CESC Ltd</t>
  </si>
  <si>
    <t>INE486A01021</t>
  </si>
  <si>
    <t>Cyient Ltd</t>
  </si>
  <si>
    <t>INE136B01020</t>
  </si>
  <si>
    <t>Gabriel India Ltd</t>
  </si>
  <si>
    <t>INE524A01029</t>
  </si>
  <si>
    <t>Usha Martin Ltd</t>
  </si>
  <si>
    <t>INE228A01035</t>
  </si>
  <si>
    <t>NBCC (India) Ltd</t>
  </si>
  <si>
    <t>INE095N01031</t>
  </si>
  <si>
    <t>Inventurus Knowledge Solutions Ltd</t>
  </si>
  <si>
    <t>INE115Q01022</t>
  </si>
  <si>
    <t>Castrol India Ltd</t>
  </si>
  <si>
    <t>INE172A01027</t>
  </si>
  <si>
    <t>Aptus Value Housing Finance India Ltd</t>
  </si>
  <si>
    <t>INE852O01025</t>
  </si>
  <si>
    <t>Belrise Industries Ltd</t>
  </si>
  <si>
    <t>INE894V01022</t>
  </si>
  <si>
    <t>PVR Inox Ltd</t>
  </si>
  <si>
    <t>INE191H01014</t>
  </si>
  <si>
    <t>Entertainment</t>
  </si>
  <si>
    <t>Zee Entertainment Enterprises Ltd</t>
  </si>
  <si>
    <t>INE256A01028</t>
  </si>
  <si>
    <t>Jyoti CNC Automation Ltd</t>
  </si>
  <si>
    <t>INE980O01024</t>
  </si>
  <si>
    <t>Force Motors Ltd</t>
  </si>
  <si>
    <t>INE451A01017</t>
  </si>
  <si>
    <t>Firstsource Solutions Ltd</t>
  </si>
  <si>
    <t>INE684F01012</t>
  </si>
  <si>
    <t>EID Parry India Ltd</t>
  </si>
  <si>
    <t>INE126A01031</t>
  </si>
  <si>
    <t>Zen Technologies Ltd</t>
  </si>
  <si>
    <t>INE251B01027</t>
  </si>
  <si>
    <t>Acme Solar Holdings Ltd</t>
  </si>
  <si>
    <t>INE622W01025</t>
  </si>
  <si>
    <t>eClerx Services Ltd</t>
  </si>
  <si>
    <t>INE738I01010</t>
  </si>
  <si>
    <t>Jaiprakash Power Ventures Ltd</t>
  </si>
  <si>
    <t>INE351F01018</t>
  </si>
  <si>
    <t>Nava Ltd</t>
  </si>
  <si>
    <t>INE725A01030</t>
  </si>
  <si>
    <t>Shyam Metalics And Energy Ltd</t>
  </si>
  <si>
    <t>INE810G01011</t>
  </si>
  <si>
    <t>Aditya Birla Sun Life AMC Ltd</t>
  </si>
  <si>
    <t>INE404A01024</t>
  </si>
  <si>
    <t>Ramkrishna Forgings Ltd</t>
  </si>
  <si>
    <t>INE399G01023</t>
  </si>
  <si>
    <t>CCL Products (India) Ltd</t>
  </si>
  <si>
    <t>INE421D01022</t>
  </si>
  <si>
    <t>Syngene International Ltd</t>
  </si>
  <si>
    <t>INE398R01022</t>
  </si>
  <si>
    <t>IRB Infrastructure Developers Ltd</t>
  </si>
  <si>
    <t>INE821I01022</t>
  </si>
  <si>
    <t>Natco Pharma Ltd</t>
  </si>
  <si>
    <t>INE987B01026</t>
  </si>
  <si>
    <t>Balrampur Chini Mills Ltd</t>
  </si>
  <si>
    <t>INE119A01028</t>
  </si>
  <si>
    <t>Garden Reach Shipbuilders &amp; Engineers Ltd</t>
  </si>
  <si>
    <t>INE382Z01011</t>
  </si>
  <si>
    <t>Vijaya Diagnostic Centre Ltd</t>
  </si>
  <si>
    <t>INE043W01024</t>
  </si>
  <si>
    <t>Cohance Lifesciences Ltd</t>
  </si>
  <si>
    <t>INE03QK01018</t>
  </si>
  <si>
    <t>HBL Engineering Ltd</t>
  </si>
  <si>
    <t>INE292B01021</t>
  </si>
  <si>
    <t>BEML Ltd</t>
  </si>
  <si>
    <t>INE258A01024</t>
  </si>
  <si>
    <t>Creditaccess Grameen Ltd</t>
  </si>
  <si>
    <t>INE741K01010</t>
  </si>
  <si>
    <t>Jindal Saw Ltd</t>
  </si>
  <si>
    <t>INE324A01032</t>
  </si>
  <si>
    <t>Engineers India Ltd</t>
  </si>
  <si>
    <t>INE510A01028</t>
  </si>
  <si>
    <t>Emami Ltd</t>
  </si>
  <si>
    <t>INE548C01032</t>
  </si>
  <si>
    <t>CEAT Ltd</t>
  </si>
  <si>
    <t>INE482A01020</t>
  </si>
  <si>
    <t>Schneider Electric Infrastructure Ltd</t>
  </si>
  <si>
    <t>INE839M01018</t>
  </si>
  <si>
    <t>Jubilant Pharmova Ltd</t>
  </si>
  <si>
    <t>INE700A01033</t>
  </si>
  <si>
    <t>Pfizer Ltd</t>
  </si>
  <si>
    <t>INE182A01018</t>
  </si>
  <si>
    <t>Aditya Birla Real Estate Ltd</t>
  </si>
  <si>
    <t>INE055A01016</t>
  </si>
  <si>
    <t>Rainbow Childrens Medicare Ltd</t>
  </si>
  <si>
    <t>INE961O01016</t>
  </si>
  <si>
    <t>Eris Lifesciences Ltd</t>
  </si>
  <si>
    <t>INE406M01024</t>
  </si>
  <si>
    <t>Paradeep Phosphates Ltd</t>
  </si>
  <si>
    <t>INE088F01024</t>
  </si>
  <si>
    <t>Cemindia Projects Ltd</t>
  </si>
  <si>
    <t>INE686A01026</t>
  </si>
  <si>
    <t>Inox Wind Ltd</t>
  </si>
  <si>
    <t>INE066P01011</t>
  </si>
  <si>
    <t>Triveni Turbine Ltd</t>
  </si>
  <si>
    <t>INE152M01016</t>
  </si>
  <si>
    <t>Poly Medicure Ltd</t>
  </si>
  <si>
    <t>INE205C01021</t>
  </si>
  <si>
    <t>Healthcare Equipment &amp; Supplies</t>
  </si>
  <si>
    <t>Can Fin Homes Ltd</t>
  </si>
  <si>
    <t>INE477A01020</t>
  </si>
  <si>
    <t>Choice International Ltd</t>
  </si>
  <si>
    <t>INE102B01014</t>
  </si>
  <si>
    <t>The Jammu &amp; Kashmir Bank Ltd</t>
  </si>
  <si>
    <t>INE168A01041</t>
  </si>
  <si>
    <t>Chennai Petroleum Corporation Ltd</t>
  </si>
  <si>
    <t>INE178A01016</t>
  </si>
  <si>
    <t>Titagarh Rail Systems Ltd</t>
  </si>
  <si>
    <t>INE615H01020</t>
  </si>
  <si>
    <t>Honasa Consumer Ltd</t>
  </si>
  <si>
    <t>INE0J5401028</t>
  </si>
  <si>
    <t>Chalet Hotels Ltd</t>
  </si>
  <si>
    <t>INE427F01016</t>
  </si>
  <si>
    <t>Reliance Power Ltd</t>
  </si>
  <si>
    <t>INE614G01033</t>
  </si>
  <si>
    <t>Emcure Pharmaceuticals Ltd</t>
  </si>
  <si>
    <t>INE168P01015</t>
  </si>
  <si>
    <t>Sumitomo Chemical India Ltd</t>
  </si>
  <si>
    <t>INE258G01013</t>
  </si>
  <si>
    <t>Indegene Ltd</t>
  </si>
  <si>
    <t>INE065X01017</t>
  </si>
  <si>
    <t>Physicswallah Ltd</t>
  </si>
  <si>
    <t>INE0LP301011</t>
  </si>
  <si>
    <t>Other Consumer Services</t>
  </si>
  <si>
    <t>Welspun Living Ltd</t>
  </si>
  <si>
    <t>INE192B01031</t>
  </si>
  <si>
    <t>Go Digit General Insurance Ltd</t>
  </si>
  <si>
    <t>INE03JT01014</t>
  </si>
  <si>
    <t>LT Foods Ltd</t>
  </si>
  <si>
    <t>INE818H01020</t>
  </si>
  <si>
    <t>Intellect Design Arena Ltd</t>
  </si>
  <si>
    <t>INE306R01017</t>
  </si>
  <si>
    <t>Whirlpool Of India Ltd</t>
  </si>
  <si>
    <t>INE716A01013</t>
  </si>
  <si>
    <t>Chambal Fertilizers &amp; Chemicals Ltd</t>
  </si>
  <si>
    <t>INE085A01013</t>
  </si>
  <si>
    <t>Mahanagar Gas Ltd</t>
  </si>
  <si>
    <t>INE002S01010</t>
  </si>
  <si>
    <t>Heg Ltd</t>
  </si>
  <si>
    <t>INE545A01024</t>
  </si>
  <si>
    <t>NCC Ltd</t>
  </si>
  <si>
    <t>INE868B01028</t>
  </si>
  <si>
    <t>TBO Tek Ltd</t>
  </si>
  <si>
    <t>INE673O01025</t>
  </si>
  <si>
    <t>Godawari Power &amp; Ispat Ltd</t>
  </si>
  <si>
    <t>INE177H01039</t>
  </si>
  <si>
    <t>IFCI Ltd</t>
  </si>
  <si>
    <t>INE039A01010</t>
  </si>
  <si>
    <t>Gillette India Ltd</t>
  </si>
  <si>
    <t>INE322A01010</t>
  </si>
  <si>
    <t>Devyani International Ltd</t>
  </si>
  <si>
    <t>INE872J01023</t>
  </si>
  <si>
    <t>Minda Corporation Ltd</t>
  </si>
  <si>
    <t>INE842C01021</t>
  </si>
  <si>
    <t>Vardhman Textiles Ltd</t>
  </si>
  <si>
    <t>INE825A01020</t>
  </si>
  <si>
    <t>Gravita India Ltd</t>
  </si>
  <si>
    <t>INE024L01027</t>
  </si>
  <si>
    <t>Sonata Software Ltd</t>
  </si>
  <si>
    <t>INE269A01021</t>
  </si>
  <si>
    <t>Jubilant Ingrevia Ltd</t>
  </si>
  <si>
    <t>INE0BY001018</t>
  </si>
  <si>
    <t>Urban Co Ltd</t>
  </si>
  <si>
    <t>INE0CAZ01013</t>
  </si>
  <si>
    <t>EIH Ltd</t>
  </si>
  <si>
    <t>INE230A01023</t>
  </si>
  <si>
    <t>Sobha Ltd</t>
  </si>
  <si>
    <t>INE671H01015</t>
  </si>
  <si>
    <t>PCBL Chemical Ltd</t>
  </si>
  <si>
    <t>INE602A01031</t>
  </si>
  <si>
    <t>Sapphire Foods India Ltd</t>
  </si>
  <si>
    <t>INE806T01020</t>
  </si>
  <si>
    <t>Jsw Dulux Ltd</t>
  </si>
  <si>
    <t>INE133A01011</t>
  </si>
  <si>
    <t>KEC International Ltd</t>
  </si>
  <si>
    <t>INE389H01022</t>
  </si>
  <si>
    <t>Indiamart Intermesh Ltd</t>
  </si>
  <si>
    <t>INE933S01016</t>
  </si>
  <si>
    <t>NMDC Steel Ltd</t>
  </si>
  <si>
    <t>INE0NNS01018</t>
  </si>
  <si>
    <t>Lemon Tree Hotels Ltd</t>
  </si>
  <si>
    <t>INE970X01018</t>
  </si>
  <si>
    <t>Zensar Technologies Ltd</t>
  </si>
  <si>
    <t>INE520A01027</t>
  </si>
  <si>
    <t>Olectra Greentech Ltd</t>
  </si>
  <si>
    <t>INE260D01016</t>
  </si>
  <si>
    <t>Central Bank of India</t>
  </si>
  <si>
    <t>INE483A01010</t>
  </si>
  <si>
    <t>Fertilizers And Chemicals Travancore Ltd</t>
  </si>
  <si>
    <t>INE188A01015</t>
  </si>
  <si>
    <t>Zydus Wellness Ltd</t>
  </si>
  <si>
    <t>INE768C01028</t>
  </si>
  <si>
    <t>IDBI Bank Ltd</t>
  </si>
  <si>
    <t>INE008A01015</t>
  </si>
  <si>
    <t>Bayer Cropscience Ltd</t>
  </si>
  <si>
    <t>INE462A01022</t>
  </si>
  <si>
    <t>Aadhar Housing Finance Ltd</t>
  </si>
  <si>
    <t>INE883F01010</t>
  </si>
  <si>
    <t>Aditya Birla Lifestyle Brands Ltd</t>
  </si>
  <si>
    <t>INE14LE01019</t>
  </si>
  <si>
    <t>Niva Bupa Health Insurance Co Ltd</t>
  </si>
  <si>
    <t>INE995S01015</t>
  </si>
  <si>
    <t>Aavas Financiers Ltd</t>
  </si>
  <si>
    <t>INE216P01012</t>
  </si>
  <si>
    <t>Caplin Point Laboratories Ltd</t>
  </si>
  <si>
    <t>INE475E01026</t>
  </si>
  <si>
    <t>CIE Automotive India Ltd</t>
  </si>
  <si>
    <t>INE536H01010</t>
  </si>
  <si>
    <t>JM Financial Ltd</t>
  </si>
  <si>
    <t>INE780C01023</t>
  </si>
  <si>
    <t>Techno Electric &amp; Engineering Co Ltd</t>
  </si>
  <si>
    <t>INE285K01026</t>
  </si>
  <si>
    <t>Shipping Corporation of India Ltd</t>
  </si>
  <si>
    <t>INE109A01011</t>
  </si>
  <si>
    <t>Birlasoft Ltd</t>
  </si>
  <si>
    <t>INE836A01035</t>
  </si>
  <si>
    <t>Tenneco Clean Air India Ltd</t>
  </si>
  <si>
    <t>INE19RI01016</t>
  </si>
  <si>
    <t>Concord Biotech Ltd</t>
  </si>
  <si>
    <t>INE338H01029</t>
  </si>
  <si>
    <t>Indian Overseas Bank</t>
  </si>
  <si>
    <t>INE565A01014</t>
  </si>
  <si>
    <t>JK Tyre &amp; Industries Ltd</t>
  </si>
  <si>
    <t>INE573A01042</t>
  </si>
  <si>
    <t>Graphite India Ltd</t>
  </si>
  <si>
    <t>INE371A01025</t>
  </si>
  <si>
    <t>Gujarat Mineral Development Corporation Ltd</t>
  </si>
  <si>
    <t>INE131A01031</t>
  </si>
  <si>
    <t>Tejas Networks Ltd</t>
  </si>
  <si>
    <t>INE010J01012</t>
  </si>
  <si>
    <t>Telecom - Equipment &amp; Accessories</t>
  </si>
  <si>
    <t>Sun TV Network Ltd</t>
  </si>
  <si>
    <t>INE424H01027</t>
  </si>
  <si>
    <t>Leela Palaces Hotels &amp; Resorts Ltd</t>
  </si>
  <si>
    <t>INE0AQ201015</t>
  </si>
  <si>
    <t>Supreme Petrochem Ltd</t>
  </si>
  <si>
    <t>INE663A01033</t>
  </si>
  <si>
    <t>Sarda Energy &amp; Minerals Ltd</t>
  </si>
  <si>
    <t>INE385C01021</t>
  </si>
  <si>
    <t>Action Construction Equipment Ltd</t>
  </si>
  <si>
    <t>INE731H01025</t>
  </si>
  <si>
    <t>Afcons Infrastructure Ltd</t>
  </si>
  <si>
    <t>INE101I01011</t>
  </si>
  <si>
    <t>Bata India Ltd</t>
  </si>
  <si>
    <t>INE176A01028</t>
  </si>
  <si>
    <t>Emmvee Photovoltaic Power Ltd</t>
  </si>
  <si>
    <t>INE1C6T01020</t>
  </si>
  <si>
    <t>Brainbees Solutions Ltd</t>
  </si>
  <si>
    <t>INE02RE01045</t>
  </si>
  <si>
    <t>Bikaji Foods International Ltd</t>
  </si>
  <si>
    <t>INE00E101023</t>
  </si>
  <si>
    <t>Swan Corp Ltd</t>
  </si>
  <si>
    <t>INE665A01038</t>
  </si>
  <si>
    <t>SBFC Finance Ltd</t>
  </si>
  <si>
    <t>INE423Y01016</t>
  </si>
  <si>
    <t>Dcm Shriram Ltd</t>
  </si>
  <si>
    <t>INE499A01024</t>
  </si>
  <si>
    <t>Doms Industries Ltd</t>
  </si>
  <si>
    <t>INE321T01012</t>
  </si>
  <si>
    <t>Household Products</t>
  </si>
  <si>
    <t>Clean Science And Technology Ltd</t>
  </si>
  <si>
    <t>INE227W01023</t>
  </si>
  <si>
    <t>IRCON International Ltd</t>
  </si>
  <si>
    <t>INE962Y01021</t>
  </si>
  <si>
    <t>Aegis Vopak Terminals Ltd</t>
  </si>
  <si>
    <t>INE0INX01018</t>
  </si>
  <si>
    <t>Anupam Rasayan India Ltd</t>
  </si>
  <si>
    <t>INE930P01018</t>
  </si>
  <si>
    <t>Canara HSBC Life Insurance Co Ltd</t>
  </si>
  <si>
    <t>INE01TY01017</t>
  </si>
  <si>
    <t>UTI Asset Management Co Ltd</t>
  </si>
  <si>
    <t>INE094J01016</t>
  </si>
  <si>
    <t>Elecon Engineering Co Ltd</t>
  </si>
  <si>
    <t>INE205B01031</t>
  </si>
  <si>
    <t>Pine Labs Ltd</t>
  </si>
  <si>
    <t>INE15B701018</t>
  </si>
  <si>
    <t>Saregama India Ltd</t>
  </si>
  <si>
    <t>INE979A01025</t>
  </si>
  <si>
    <t>International Gemological Institute Ltd</t>
  </si>
  <si>
    <t>INE0Q9301021</t>
  </si>
  <si>
    <t>Newgen Software Technologies Ltd</t>
  </si>
  <si>
    <t>INE619B01017</t>
  </si>
  <si>
    <t>Transformers And Rectifiers India Ltd</t>
  </si>
  <si>
    <t>INE763I01026</t>
  </si>
  <si>
    <t>JSW Cement Ltd</t>
  </si>
  <si>
    <t>INE718I01012</t>
  </si>
  <si>
    <t>Allied Blenders And Distillers Ltd</t>
  </si>
  <si>
    <t>INE552Z01027</t>
  </si>
  <si>
    <t>Jupiter Wagons Ltd</t>
  </si>
  <si>
    <t>INE209L01016</t>
  </si>
  <si>
    <t>Nuvoco Vistas Corporation Ltd</t>
  </si>
  <si>
    <t>INE118D01016</t>
  </si>
  <si>
    <t>Aditya Birla Fashion and Retail Ltd</t>
  </si>
  <si>
    <t>INE647O01011</t>
  </si>
  <si>
    <t>Trident Ltd</t>
  </si>
  <si>
    <t>INE064C01022</t>
  </si>
  <si>
    <t>Signatureglobal (India) Ltd</t>
  </si>
  <si>
    <t>INE903U01023</t>
  </si>
  <si>
    <t>Mangalore Refinery &amp; Petrochemicals Ltd</t>
  </si>
  <si>
    <t>INE103A01014</t>
  </si>
  <si>
    <t>Blue Jet Healthcare Ltd</t>
  </si>
  <si>
    <t>INE0KBH01020</t>
  </si>
  <si>
    <t>Rites Ltd</t>
  </si>
  <si>
    <t>INE320J01015</t>
  </si>
  <si>
    <t>BLS International Services Ltd</t>
  </si>
  <si>
    <t>INE153T01027</t>
  </si>
  <si>
    <t>Blue Dart Express Ltd</t>
  </si>
  <si>
    <t>INE233B01017</t>
  </si>
  <si>
    <t>UCO Bank</t>
  </si>
  <si>
    <t>INE691A01018</t>
  </si>
  <si>
    <t>Tega Industries Ltd</t>
  </si>
  <si>
    <t>INE011K01018</t>
  </si>
  <si>
    <t>ITI Ltd</t>
  </si>
  <si>
    <t>INE248A01017</t>
  </si>
  <si>
    <t>Bombay Burmah Trading Corporation Ltd</t>
  </si>
  <si>
    <t>INE050A01025</t>
  </si>
  <si>
    <t>The India Cements Ltd</t>
  </si>
  <si>
    <t>INE383A01012</t>
  </si>
  <si>
    <t>JBM Auto Ltd</t>
  </si>
  <si>
    <t>INE927D01051</t>
  </si>
  <si>
    <t>Railtel Corporation Of India Ltd</t>
  </si>
  <si>
    <t>INE0DD101019</t>
  </si>
  <si>
    <t>Travel Food Services Ltd</t>
  </si>
  <si>
    <t>INE103V01028</t>
  </si>
  <si>
    <t>Rhi Magnesita India Ltd</t>
  </si>
  <si>
    <t>INE743M01012</t>
  </si>
  <si>
    <t>Jain Resource Recycling Ltd</t>
  </si>
  <si>
    <t>INE0YD401026</t>
  </si>
  <si>
    <t>Latent View Analytics Ltd</t>
  </si>
  <si>
    <t>INE0I7C01011</t>
  </si>
  <si>
    <t>Tata Teleservices Maharashtra Ltd</t>
  </si>
  <si>
    <t>INE517B01013</t>
  </si>
  <si>
    <t>Prime Focus Ltd</t>
  </si>
  <si>
    <t>INE367G01038</t>
  </si>
  <si>
    <t>CE Info Systems Ltd</t>
  </si>
  <si>
    <t>INE0BV301023</t>
  </si>
  <si>
    <t>Gallantt Ispat Ltd</t>
  </si>
  <si>
    <t>INE297H01019</t>
  </si>
  <si>
    <t>MMTC Ltd</t>
  </si>
  <si>
    <t>INE123F01029</t>
  </si>
  <si>
    <t>Ujjivan Small Finance Bank Ltd</t>
  </si>
  <si>
    <t>INE551W01018</t>
  </si>
  <si>
    <t>Jamna Auto Industries Ltd</t>
  </si>
  <si>
    <t>INE039C01032</t>
  </si>
  <si>
    <t>Akums Drugs And Pharmaceuticals Ltd</t>
  </si>
  <si>
    <t>INE09XN01023</t>
  </si>
  <si>
    <t>Kansai Nerolac Paints Ltd</t>
  </si>
  <si>
    <t>INE531A01024</t>
  </si>
  <si>
    <t>Sterlite Technologies Ltd</t>
  </si>
  <si>
    <t>INE089C01029</t>
  </si>
  <si>
    <t>Rubicon Research Ltd</t>
  </si>
  <si>
    <t>INE506V01022</t>
  </si>
  <si>
    <t>Edelweiss Financial Services Ltd</t>
  </si>
  <si>
    <t>INE532F01054</t>
  </si>
  <si>
    <t>V-Guard Industries Ltd</t>
  </si>
  <si>
    <t>INE951I01027</t>
  </si>
  <si>
    <t>MTAR Technologies Ltd</t>
  </si>
  <si>
    <t>INE864I01014</t>
  </si>
  <si>
    <t>TD Power Systems Ltd</t>
  </si>
  <si>
    <t>INE419M01035</t>
  </si>
  <si>
    <t>WeWork India Management Ltd</t>
  </si>
  <si>
    <t>INE085001019</t>
  </si>
  <si>
    <t>Karnataka Bank Ltd</t>
  </si>
  <si>
    <t>INE614B01018</t>
  </si>
  <si>
    <t>Rategain Travel Technologies Ltd</t>
  </si>
  <si>
    <t>INE0CLI01024</t>
  </si>
  <si>
    <t>Gujarat Pipavav Port Ltd</t>
  </si>
  <si>
    <t>INE517F01014</t>
  </si>
  <si>
    <t>PTC India Ltd</t>
  </si>
  <si>
    <t>INE877F01012</t>
  </si>
  <si>
    <t>Indo Count Industries Ltd</t>
  </si>
  <si>
    <t>INE483B01026</t>
  </si>
  <si>
    <t>Marksans Pharma Ltd</t>
  </si>
  <si>
    <t>INE750C01026</t>
  </si>
  <si>
    <t>Advanced Enzyme Technologies Ltd</t>
  </si>
  <si>
    <t>INE837H01020</t>
  </si>
  <si>
    <t>GMM Pfaudler Ltd</t>
  </si>
  <si>
    <t>INE541A01023</t>
  </si>
  <si>
    <t>TVS Supply Chain Solutions Ltd</t>
  </si>
  <si>
    <t>INE395N01027</t>
  </si>
  <si>
    <t>Ahluwalia Contracts (India) Ltd</t>
  </si>
  <si>
    <t>INE758C01029</t>
  </si>
  <si>
    <t>Canara Bank (28-Jan-2027) **</t>
  </si>
  <si>
    <t>INE476A16G28</t>
  </si>
  <si>
    <t>Mutual Fund Units</t>
  </si>
  <si>
    <t>JioBlackRock Money Market Fund - Direct Plan - Growth Option</t>
  </si>
  <si>
    <t>INF22M001028</t>
  </si>
  <si>
    <t>JioBlackRock Liquid Fund - Direct Plan - Growth Option</t>
  </si>
  <si>
    <t>INF22M001010</t>
  </si>
  <si>
    <t>PATANJALI FOODS LTD FUT 29-SEP-26</t>
  </si>
  <si>
    <t>INOX WIND LTD FUT 27-OCT-26</t>
  </si>
  <si>
    <t>VOLTAS LTD FUT 29-SEP-26</t>
  </si>
  <si>
    <t>MAX HEALTHCARE INSTITUTE FUT 29-SEP-26</t>
  </si>
  <si>
    <t>PG ELECTROPLAST LTD FUT 27-OCT-26</t>
  </si>
  <si>
    <t>TUBE INVESTMENTS OF INDIA FUT 29-SEP-26</t>
  </si>
  <si>
    <t>SAGILITY LTD FUT 29-SEP-26</t>
  </si>
  <si>
    <t>ASIAN PAINTS LTD FUT 29-SEP-26</t>
  </si>
  <si>
    <t>COMPUTER AGE MGMT SER LTD FUT 29-SEP-26</t>
  </si>
  <si>
    <t>INDUS TOWERS LTD FUT 27-OCT-26</t>
  </si>
  <si>
    <t>SBI LIFE INSURANCE CO LTD FUT 27-OCT-26</t>
  </si>
  <si>
    <t>INDIAN OIL CORP LTD FUT 27-OCT-26</t>
  </si>
  <si>
    <t>LARSEN AND TOUBRO LTD FUT 29-SEP-26</t>
  </si>
  <si>
    <t>TVS MOTOR CO LTD FUT 29-SEP-26</t>
  </si>
  <si>
    <t>INTERGLOBE AVIATION LTD FUT 29-SEP-26</t>
  </si>
  <si>
    <t>UPL LTD FUT 29-SEP-26</t>
  </si>
  <si>
    <t>UPL LTD FUT 27-OCT-26</t>
  </si>
  <si>
    <t>EICHER MOTORS LTD FUT 29-SEP-26</t>
  </si>
  <si>
    <t>UNION BANK OF INDIA FUT 27-OCT-26</t>
  </si>
  <si>
    <t>JSW STEEL LTD FUT 29-SEP-26</t>
  </si>
  <si>
    <t>ITC LTD FUT 27-OCT-26</t>
  </si>
  <si>
    <t>TECH MAHINDRA LTD FUT 29-SEP-26</t>
  </si>
  <si>
    <t>MARUTI SUZUKI INDIA LTD FUT 29-SEP-26</t>
  </si>
  <si>
    <t>PNB HOUSING FINANCE LTD FUT 29-SEP-26</t>
  </si>
  <si>
    <t>PGC LTD FUT 27-OCT-26</t>
  </si>
  <si>
    <t>NIPPON LIFE INDIA ASS MAN FUT 29-SEP-26</t>
  </si>
  <si>
    <t>ADANI PORTS AND SP ECO FUT 29-SEP-26</t>
  </si>
  <si>
    <t>SUZLON ENERGY LTD FUT 29-SEP-26</t>
  </si>
  <si>
    <t>LIFE INSURANCE CORPORA FUT 27-OCT-26</t>
  </si>
  <si>
    <t>LUPIN LTD FUT 29-SEP-26</t>
  </si>
  <si>
    <t>DABUR INDIA LTD FUT 29-SEP-26</t>
  </si>
  <si>
    <t>DELHIVERY LTD FUT 29-SEP-26</t>
  </si>
  <si>
    <t>TATA STEEL LTD FUT 27-OCT-26</t>
  </si>
  <si>
    <t>SAMVARDHANA MOTHER INTER FUT 27-OCT-26</t>
  </si>
  <si>
    <t>TCS LTD FUT 29-SEP-26</t>
  </si>
  <si>
    <t>INDIAN ENERGY EXCHANGE FUT 27-OCT-26</t>
  </si>
  <si>
    <t>INDUSIND BANK LTD FUT 27-OCT-26</t>
  </si>
  <si>
    <t>AU SMALL FINANCE BANK LTD FUT 27-OCT-26</t>
  </si>
  <si>
    <t>APOLLO HOSPITALS ENT LTD FUT 29-SEP-26</t>
  </si>
  <si>
    <t>JIO FINANC SERVICES LTD FUT 27-OCT-26</t>
  </si>
  <si>
    <t>PGC LTD FUT 29-SEP-26</t>
  </si>
  <si>
    <t>MAX HEALTHCARE INSTITUTE FUT 27-OCT-26</t>
  </si>
  <si>
    <t>SUN PHARMA IND LTD FUT 27-OCT-26</t>
  </si>
  <si>
    <t>DABUR INDIA LTD FUT 27-OCT-26</t>
  </si>
  <si>
    <t>INTERGLOBE AVIATION LTD FUT 27-OCT-26</t>
  </si>
  <si>
    <t>INFOSYS LTD FUT 29-SEP-26</t>
  </si>
  <si>
    <t>CHOLAMANDAL INV&amp;FIN CO FUT 27-OCT-26</t>
  </si>
  <si>
    <t>FORTIS HEALTHCARE LTD  FUT 27-OCT-26</t>
  </si>
  <si>
    <t>TATA MOTORS PASS VEHICLES FUT 27-OCT-26</t>
  </si>
  <si>
    <t>UNITED SPIRITS LTD FUT 29-SEP-26</t>
  </si>
  <si>
    <t>NESTLE INDIA LTD FUT 29-SEP-26</t>
  </si>
  <si>
    <t>CONTAINER CORP OF IND LTD FUT 27-OCT-26</t>
  </si>
  <si>
    <t>AXIS BANK LTD FUT 27-OCT-26</t>
  </si>
  <si>
    <t>PFC LTD FUT 27-OCT-26</t>
  </si>
  <si>
    <t>GRASIM INDUSTRIES LTD FUT 29-SEP-26</t>
  </si>
  <si>
    <t>LIC HOUSING FIN LTD FUT 29-SEP-26</t>
  </si>
  <si>
    <t>TATA POWER CO LTD FUT 27-OCT-26</t>
  </si>
  <si>
    <t>HINDALCO INDUSTRIES LTD FUT 29-SEP-26</t>
  </si>
  <si>
    <t>DLF LTD FUT 29-SEP-26</t>
  </si>
  <si>
    <t>CONTAINER CORP OF IND LTD FUT 29-SEP-26</t>
  </si>
  <si>
    <t>ASIAN PAINTS LTD FUT 27-OCT-26</t>
  </si>
  <si>
    <t>GODREJ PROPERTIES LTD FUT 27-OCT-26</t>
  </si>
  <si>
    <t>HINDUSTAN UNILEVER LTD FUT 27-OCT-26</t>
  </si>
  <si>
    <t>APL APOLLO TUBES LTD FUT 29-SEP-26</t>
  </si>
  <si>
    <t>TATA POWER CO LTD FUT 29-SEP-26</t>
  </si>
  <si>
    <t>AUROBINDO PHARMA LTD FUT 27-OCT-26</t>
  </si>
  <si>
    <t>HPCL FUT 29-SEP-26</t>
  </si>
  <si>
    <t>SBI LIFE INSURANCE CO LTD FUT 29-SEP-26</t>
  </si>
  <si>
    <t>GMR AIRPORTS LTD FUT 29-SEP-26</t>
  </si>
  <si>
    <t>HDFC LIFE INSURANCE COLTD FUT 27-OCT-26</t>
  </si>
  <si>
    <t>INDIAN ENERGY EXCHANGE FUT 29-SEP-26</t>
  </si>
  <si>
    <t>DIVI'S LABORATORIES LTD FUT 29-SEP-26</t>
  </si>
  <si>
    <t>PHOENIX MILLS LTD FUT 29-SEP-26</t>
  </si>
  <si>
    <t>INOX WIND LTD FUT 29-SEP-26</t>
  </si>
  <si>
    <t>BHARAT ELECTRONICS LTD FUT 29-SEP-26</t>
  </si>
  <si>
    <t>ASHOK LEYLAND LTD FUT 27-OCT-26</t>
  </si>
  <si>
    <t>CROMPT GREA CON ELEC LTD FUT 27-OCT-26</t>
  </si>
  <si>
    <t>PFC LTD FUT 29-SEP-26</t>
  </si>
  <si>
    <t>BSE LTD FUT 27-OCT-26</t>
  </si>
  <si>
    <t>COFORGE LTD FUT 29-SEP-26</t>
  </si>
  <si>
    <t>TATA CONSUMER PRODUCTS FUT 29-SEP-26</t>
  </si>
  <si>
    <t>INFO EDGE (INDIA) LTD FUT 29-SEP-26</t>
  </si>
  <si>
    <t>COCHIN SHIPYARD LTD FUT 29-SEP-26</t>
  </si>
  <si>
    <t>AU SMALL FINANCE BANK LTD FUT 29-SEP-26</t>
  </si>
  <si>
    <t>IDFC FIRST BANK LTD FUT 27-OCT-26</t>
  </si>
  <si>
    <t>HITACHI ENERGY INDIA LTD FUT 27-OCT-26</t>
  </si>
  <si>
    <t>FORTIS HEALTHCARE LTD  FUT 29-SEP-26</t>
  </si>
  <si>
    <t>BAJAJ HOLDINGS &amp; INVEST FUT 29-SEP-26</t>
  </si>
  <si>
    <t>COAL INDIA LTD FUT 27-OCT-26</t>
  </si>
  <si>
    <t>ONGC LTD FUT 27-OCT-26</t>
  </si>
  <si>
    <t>RBL LTD FUT 29-SEP-26</t>
  </si>
  <si>
    <t>ONE 97 COMMUNICATIONS LTD FUT 29-SEP-26</t>
  </si>
  <si>
    <t>YES BANK LTD FUT 27-OCT-26</t>
  </si>
  <si>
    <t>BIOCON LTD FUT 29-SEP-26</t>
  </si>
  <si>
    <t>ONGC LTD FUT 29-SEP-26</t>
  </si>
  <si>
    <t>HINDUSTAN AERONAUTICS LTD FUT 29-SEP-26</t>
  </si>
  <si>
    <t>SAMVARDHANA MOTHER INTER FUT 29-SEP-26</t>
  </si>
  <si>
    <t>JSW ENERGY LTD FUT 29-SEP-26</t>
  </si>
  <si>
    <t>INDIAN OIL CORP LTD FUT 29-SEP-26</t>
  </si>
  <si>
    <t>JIO FINANC SERVICES LTD FUT 29-SEP-26</t>
  </si>
  <si>
    <t>ADITYA BIRLA CAPITAL LTD FUT 29-SEP-26</t>
  </si>
  <si>
    <t>GE VERNOVA T&amp;D IND LTD FUT 29-SEP-26</t>
  </si>
  <si>
    <t>BHARAT FORGE LTD FUT 29-SEP-26</t>
  </si>
  <si>
    <t>LUPIN LTD FUT 27-OCT-26</t>
  </si>
  <si>
    <t>ADANI POWER LTD FUT 27-OCT-26</t>
  </si>
  <si>
    <t>PUNJAB NATIONAL BANK FUT 29-SEP-26</t>
  </si>
  <si>
    <t>KALYAN JEWELLERS INDIA FUT 29-SEP-26</t>
  </si>
  <si>
    <t>HDFC LIFE INSURANCE COLTD FUT 29-SEP-26</t>
  </si>
  <si>
    <t>TATA MOTORS PASS VEHICLES FUT 29-SEP-26</t>
  </si>
  <si>
    <t>MAX FINANCIAL SERVICES FUT 29-SEP-26</t>
  </si>
  <si>
    <t>ICICI LOMBARD GIC LTD FUT 29-SEP-26</t>
  </si>
  <si>
    <t>ASHOK LEYLAND LTD FUT 29-SEP-26</t>
  </si>
  <si>
    <t>HINDUSTAN UNILEVER LTD FUT 29-SEP-26</t>
  </si>
  <si>
    <t>ADANI ENTERPRISES LTD FUT 27-OCT-26</t>
  </si>
  <si>
    <t>KOTAK BANK LTD FUT 29-SEP-26</t>
  </si>
  <si>
    <t>GODREJ PROPERTIES LTD FUT 29-SEP-26</t>
  </si>
  <si>
    <t>NTPC LTD FUT 29-SEP-26</t>
  </si>
  <si>
    <t>ICICI BANK LTD FUT 29-SEP-26</t>
  </si>
  <si>
    <t>HITACHI ENERGY INDIA LTD FUT 29-SEP-26</t>
  </si>
  <si>
    <t>BANK OF BARODA FUT 29-SEP-26</t>
  </si>
  <si>
    <t>MUTHOOT FINANCE LTD FUT 29-SEP-26</t>
  </si>
  <si>
    <t>HERO MOTOCORP LTD FUT 27-OCT-26</t>
  </si>
  <si>
    <t>UNION BANK OF INDIA FUT 29-SEP-26</t>
  </si>
  <si>
    <t>BHARTI AIRTEL LTD FUT 27-OCT-26</t>
  </si>
  <si>
    <t>SRF LTD FUT 29-SEP-26</t>
  </si>
  <si>
    <t>BHARAT HEAVY ELECT LTD FUT 29-SEP-26</t>
  </si>
  <si>
    <t>TORRENT PHARMA LTD FUT 29-SEP-26</t>
  </si>
  <si>
    <t>PG ELECTROPLAST LTD FUT 29-SEP-26</t>
  </si>
  <si>
    <t>ADANI POWER LTD FUT 29-SEP-26</t>
  </si>
  <si>
    <t>STATE BANK OF INDIA FUT 27-OCT-26</t>
  </si>
  <si>
    <t>CUMMINS INDIA LTD FUT 29-SEP-26</t>
  </si>
  <si>
    <t>MULTI COMMODITY EXC OF IND 29-SEP-26</t>
  </si>
  <si>
    <t>CANARA BANK FUT 27-OCT-26</t>
  </si>
  <si>
    <t>MANAPPURAM FINANCE LTD FUT 29-SEP-26</t>
  </si>
  <si>
    <t>NMDC LTD FUT 29-SEP-26</t>
  </si>
  <si>
    <t>VARUN BEVERAGES LTD FUT 29-SEP-26</t>
  </si>
  <si>
    <t>BANK OF BARODA FUT 27-OCT-26</t>
  </si>
  <si>
    <t>STATE BANK OF INDIA FUT 29-SEP-26</t>
  </si>
  <si>
    <t>IDFC FIRST BANK LTD FUT 29-SEP-26</t>
  </si>
  <si>
    <t>INDUS TOWERS LTD FUT 29-SEP-26</t>
  </si>
  <si>
    <t>COAL INDIA LTD FUT 29-SEP-26</t>
  </si>
  <si>
    <t>RELIANCE INDUSTRIES LTD FUT 29-SEP-26</t>
  </si>
  <si>
    <t>BAJAJ FINANCE LTD FUT 29-SEP-26</t>
  </si>
  <si>
    <t>FEDERAL BANK LTD FUT 29-SEP-26</t>
  </si>
  <si>
    <t>STEEL AUTHOR OF IND LTD FUT 29-SEP-26</t>
  </si>
  <si>
    <t>TATA STEEL LTD FUT 29-SEP-26</t>
  </si>
  <si>
    <t>ADANI ENTERPRISES LTD FUT 29-SEP-26</t>
  </si>
  <si>
    <t>ITC LTD FUT 29-SEP-26</t>
  </si>
  <si>
    <t>CROMPT GREA CON ELEC LTD FUT 29-SEP-26</t>
  </si>
  <si>
    <t>RELIANCE INDUSTRIES LTD FUT 27-OCT-26</t>
  </si>
  <si>
    <t>YES BANK LTD FUT 29-SEP-26</t>
  </si>
  <si>
    <t>AXIS BANK LTD FUT 29-SEP-26</t>
  </si>
  <si>
    <t>BHARTI AIRTEL LTD FUT 29-SEP-26</t>
  </si>
  <si>
    <t>ICICI BANK LTD FUT 27-OCT-26</t>
  </si>
  <si>
    <t>HDFC BANK LTD FUT 29-SEP-26</t>
  </si>
  <si>
    <t>HDFC BANK LTD FUT 27-OCT-26</t>
  </si>
  <si>
    <t>CANARA BANK FUT 29-SEP-26</t>
  </si>
  <si>
    <t>VODAFONE IDEA LTD FUT 29-SEP-26</t>
  </si>
  <si>
    <t>Benchmark Risk-O-Meter</t>
  </si>
  <si>
    <t>Benchmark Name - BSE 100 Index (TRI)</t>
  </si>
  <si>
    <t>Scheme Risk-O-Meter</t>
  </si>
  <si>
    <t>Benchmark Name - NIFTY Money Market Index A-I</t>
  </si>
  <si>
    <t>Benchmark Name - NIFTY 1D Rate Index</t>
  </si>
  <si>
    <t>Benchmark Name - NIFTY Liquid Index A-I</t>
  </si>
  <si>
    <t>Benchmark Name - NIFTY 8-13 yr G-Sec</t>
  </si>
  <si>
    <t>Benchmark Name - NIFTY Low Duration Debt Index A-I</t>
  </si>
  <si>
    <t>Benchmark Name - NIFTY Short Duration Debt Index A-II</t>
  </si>
  <si>
    <t>Benchmark Name - NIFTY 50 Index (TRI)</t>
  </si>
  <si>
    <t>Benchmark Name - NIFTY Next 50 Index (TRI)</t>
  </si>
  <si>
    <t>Benchmark Name - NIFTY Midcap 150 Index (TRI)</t>
  </si>
  <si>
    <t>Benchmark Name - NIFTY Smallcap 250 Index (TRI)</t>
  </si>
  <si>
    <t>Benchmark Name - Nifty 500 Index (TRI)</t>
  </si>
  <si>
    <t>Benchmark Name - Nifty 50 Arbitrage (TRI)</t>
  </si>
  <si>
    <t>NIFTYJBLK</t>
  </si>
  <si>
    <t>JBLARGE</t>
  </si>
  <si>
    <t>JBMMF</t>
  </si>
  <si>
    <t>JBOF</t>
  </si>
  <si>
    <t>JBLF</t>
  </si>
  <si>
    <t>JBN8-13</t>
  </si>
  <si>
    <t>JBLOW</t>
  </si>
  <si>
    <t>JBSHORT</t>
  </si>
  <si>
    <t>JBN50</t>
  </si>
  <si>
    <t>JBNNX50</t>
  </si>
  <si>
    <t>JBNM150</t>
  </si>
  <si>
    <t>JBNS250</t>
  </si>
  <si>
    <t>JBFLEXI</t>
  </si>
  <si>
    <t>JBARB</t>
  </si>
  <si>
    <t>JBSECRO</t>
  </si>
  <si>
    <t>-</t>
  </si>
  <si>
    <t>(1) There is no security which is in default beyond its maturity/ interest payment date.</t>
  </si>
  <si>
    <t>(2) Aggregate value of illiquid equity shares of the fund amounts to Rs. Nil and their percentage to net asset value is Nil.</t>
  </si>
  <si>
    <t>(3) Plan/ Option wise per unit net asset value are as follows:</t>
  </si>
  <si>
    <t>Plan/ Option</t>
  </si>
  <si>
    <t>As on July 31, 2026</t>
  </si>
  <si>
    <t>Direct Plan - Growth Option</t>
  </si>
  <si>
    <t>Underlying</t>
  </si>
  <si>
    <t>Long/Short</t>
  </si>
  <si>
    <t>Futures Price When purchased</t>
  </si>
  <si>
    <t>Current price of the contract</t>
  </si>
  <si>
    <t>Margin maintained
in Rs. Lakhs</t>
  </si>
  <si>
    <t>Total percentage of existing assets hedged through futures: Nil</t>
  </si>
  <si>
    <t>Number of contracts bought</t>
  </si>
  <si>
    <t>Number of contracts Sold</t>
  </si>
  <si>
    <t>Gross Notional Value of contracts where futures were bought  in Rs. Lakhs</t>
  </si>
  <si>
    <t>Gross Notional Value of contracts where futures were  sold in Rs. Lakhs</t>
  </si>
  <si>
    <t>Net Profit/Loss value on all contracts in Rs. Lakhs</t>
  </si>
  <si>
    <t>LONG</t>
  </si>
  <si>
    <t xml:space="preserve">     </t>
  </si>
  <si>
    <t>Number of Contracts</t>
  </si>
  <si>
    <t>Option Price when purchased</t>
  </si>
  <si>
    <t>Current Option Price</t>
  </si>
  <si>
    <t>Total percentage of existing assets hedged through put options: Nil</t>
  </si>
  <si>
    <t>Number of contracts entered</t>
  </si>
  <si>
    <t>Gross Notional Value of contracts in Rs. Lakhs</t>
  </si>
  <si>
    <t>Net profit/ (loss) on all contracts (premium paid treated as (loss))</t>
  </si>
  <si>
    <t>Call/ put</t>
  </si>
  <si>
    <t>Number of contracts</t>
  </si>
  <si>
    <t>Option price when purchased</t>
  </si>
  <si>
    <t>Current price</t>
  </si>
  <si>
    <t>Total exposure through options as a percentage of net assets: Nil</t>
  </si>
  <si>
    <t>(2) Plan/ Option wise per unit net asset value are as follows:</t>
  </si>
  <si>
    <t>Total exposure due to futures (non hedging positions) as a percentage of net assets: : Nil</t>
  </si>
  <si>
    <t>Total percentage of existing assets hedged through futures:Nil</t>
  </si>
  <si>
    <t>Aggregate Investments by other schemes (at NAV) as on August 31, 2026, is Rs.6,199.33 Lakh's.</t>
  </si>
  <si>
    <t>^^ Regular Plan Introduced during the month ended August 31, 2026, hence there are no NAVs at the beginning of the period.</t>
  </si>
  <si>
    <t>As on August 31, 2026</t>
  </si>
  <si>
    <t>Regular Plan - Growth Option ^^</t>
  </si>
  <si>
    <t>NA</t>
  </si>
  <si>
    <t>(4) Total outstanding exposure in derivative instruments as on August 31, 2026 is Rs. Nil.</t>
  </si>
  <si>
    <t>(5) Total market value of investments in foreign securities/ American Depository Receipts/ Global Depository Receipts as at August 31, 2026 is Rs. Nil.</t>
  </si>
  <si>
    <t>(6) The average maturity period of the portfolio is 0.58 years.</t>
  </si>
  <si>
    <t>(7) Repo transactions in corporate debt securities as on August 31, 2026 is Rs. Nil.</t>
  </si>
  <si>
    <t>Unclaimed Redemption - Upto 3 years - Growth Option</t>
  </si>
  <si>
    <t>(6) The average maturity period of the portfolio is 0.01 years.</t>
  </si>
  <si>
    <t>Aggregate Investments by other schemes (at NAV) as on August 31, 2026, is Rs.1,573.86 Lakh's.</t>
  </si>
  <si>
    <t>(6) The average maturity period of the portfolio is 0.11 years.</t>
  </si>
  <si>
    <t>(6) The average maturity period of the portfolio is 9.31 years.</t>
  </si>
  <si>
    <t>JioBlackRock Ultra Short to Short Term Fund $</t>
  </si>
  <si>
    <t>$  "Name of JioBlackRock Low Duration Fund has changed to JioBlackRock Ultra Short to Short Term Fund with effect from August 26th, 2026."</t>
  </si>
  <si>
    <t>(6) The average maturity period of the portfolio is 1.00 years.</t>
  </si>
  <si>
    <t>JioBlackRock Short Term Fund $</t>
  </si>
  <si>
    <t>$  "Name of JioBlackRock Short Duration Fund has changed to JioBlackRock Short Term Fund with effect from August 26th, 2026."</t>
  </si>
  <si>
    <t>(6) The average maturity period of the portfolio is 1.97 years.</t>
  </si>
  <si>
    <t>(3) There was no distribution (of income and capital) during the Month ended August 31, 2026.</t>
  </si>
  <si>
    <t>(5) Exposure to Derivative Instruments as on August 31, 2026:</t>
  </si>
  <si>
    <t>a)  Hedging positions through futures as on August 31, 2026 is :</t>
  </si>
  <si>
    <t>b) Other than Hedging Positions through Futures as on August 31, 2026 is :</t>
  </si>
  <si>
    <t>For the Month ended August 31, 2026 following were the non-hedging transactions through futures which have been squared off/expired:</t>
  </si>
  <si>
    <t>c) Hedging positions through Put options as on August 31, 2026</t>
  </si>
  <si>
    <t>For the Month ended August 31, 2026, following details specified for hedging transactions through Put options which have already been exercised/ expired:</t>
  </si>
  <si>
    <t>d) Other than hedging positions through options as on August 31, 2026</t>
  </si>
  <si>
    <t>For the period ended August 31, 2026, following details specified for non-hedging transactions through options which have already been exercised/ expired:</t>
  </si>
  <si>
    <t>e) Hedging positions through Swaps as on August 31, 2026  - Nil</t>
  </si>
  <si>
    <t>(6) Total market value of investments in foreign securities/ American Depository Receipts/ Global Depository Receipts as at August 31, 2026 is Rs. Nil.</t>
  </si>
  <si>
    <t>(8) Repo transactions in corporate debt securities as on August 31, 2026 is Rs. Nil.</t>
  </si>
  <si>
    <t>(5) Total outstanding exposure in derivative instruments as on August 31, 2026 is Rs. Nil.</t>
  </si>
  <si>
    <t>(4) There was no distribution (of income and capital) during the month ended August 31, 2026.</t>
  </si>
  <si>
    <t>For the Month ended August 31, 2026 following were the hedging transactions through futures which have been squared off/expired:</t>
  </si>
  <si>
    <t>(4) There was no distribution (of income and capital) during the Month ended August 31, 2026.</t>
  </si>
  <si>
    <t xml:space="preserve"> a) Hedging Positions through Futures as on August 31, 2026:</t>
  </si>
  <si>
    <t>(7) During the period, the portfolio turnover ratio is 0.60 times.</t>
  </si>
  <si>
    <t>(7) During the period, the portfolio turnover ratio is 0.16 times.</t>
  </si>
  <si>
    <t>(7) During the period, the portfolio turnover ratio is 0.41 times.</t>
  </si>
  <si>
    <t>(7) During the period, the portfolio turnover ratio is 0.43 times.</t>
  </si>
  <si>
    <t>(7) During the period, the portfolio turnover ratio is 1.65 times.</t>
  </si>
  <si>
    <t>(7) During the period, the portfolio turnover ratio is 9.49 times.</t>
  </si>
  <si>
    <t>Total percentage of existing assets hedged through futures: -82.60%</t>
  </si>
  <si>
    <t>Total exposure due to futures (non hedging positions) as a percentage of net assets: 0.09%.</t>
  </si>
  <si>
    <t>(3) There was no distribution (of income and capital) during the month ended August 31, 2026.</t>
  </si>
  <si>
    <t>Total exposure due to futures (non hedging positions) as a percentage of net assets:0.55</t>
  </si>
  <si>
    <t>(7) During the period, the portfolio turnover ratio is 0.0001 times.</t>
  </si>
  <si>
    <t>As on July 31, 2026*</t>
  </si>
  <si>
    <t>* Scheme Introduced during the month ended August 31, 2026, hence there are no NAVs at the beginning of the period.</t>
  </si>
  <si>
    <t>* Less Than 0.01% of Net Asset Value</t>
  </si>
  <si>
    <t>Debt Index Replication Factor (DIRF) : 97.54%</t>
  </si>
  <si>
    <t>Total exposure due to futures (non hedging positions) as a percentage of net assets: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</si>
</sst>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(* #,##0.00_);_(* \(#,##0.00\);_(* &quot;-&quot;??_);_(@_)"/>
    <numFmt numFmtId="165" formatCode="#,##0.00%"/>
    <numFmt numFmtId="166" formatCode="#,##0;\(#,##0.\)"/>
    <numFmt numFmtId="167" formatCode="#,##0.0000"/>
    <numFmt numFmtId="168" formatCode="#,##0.0000_ ;\-#,##0.0000\ "/>
    <numFmt numFmtId="169" formatCode="0.0000"/>
    <numFmt numFmtId="170" formatCode="_(* #,##0.000_);_(* \(#,##0.000\);_(* &quot;-&quot;??_);_(@_)"/>
    <numFmt numFmtId="171" formatCode="_ * #,##0.000_ ;_ * \-#,##0.000_ ;_ * &quot;-&quot;??_ ;_ @_ "/>
  </numFmts>
  <fonts count="17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CCCCCC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1" fillId="0" borderId="0" applyNumberFormat="0" applyFill="0" applyBorder="0" applyAlignment="0" applyProtection="0"/>
    <xf numFmtId="43" fontId="13" fillId="0" borderId="0" applyFont="0" applyFill="0" applyBorder="0" applyAlignment="0" applyProtection="0"/>
  </cellStyleXfs>
  <cellXfs count="165">
    <xf numFmtId="0" fontId="0" fillId="0" borderId="0" xfId="0"/>
    <xf numFmtId="0" fontId="4" fillId="2" borderId="0" xfId="0" applyFont="1" applyFill="1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4" fontId="2" fillId="2" borderId="0" xfId="0" applyNumberFormat="1" applyFont="1" applyFill="1" applyAlignment="1">
      <alignment horizontal="left" vertical="top" wrapText="1"/>
    </xf>
    <xf numFmtId="4" fontId="4" fillId="2" borderId="0" xfId="0" applyNumberFormat="1" applyFont="1" applyFill="1"/>
    <xf numFmtId="0" fontId="6" fillId="2" borderId="0" xfId="0" applyFont="1" applyFill="1"/>
    <xf numFmtId="0" fontId="3" fillId="2" borderId="0" xfId="0" applyFont="1" applyFill="1" applyAlignment="1">
      <alignment horizontal="left" vertical="top"/>
    </xf>
    <xf numFmtId="39" fontId="6" fillId="2" borderId="0" xfId="0" applyNumberFormat="1" applyFont="1" applyFill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wrapText="1"/>
    </xf>
    <xf numFmtId="10" fontId="6" fillId="2" borderId="0" xfId="0" applyNumberFormat="1" applyFont="1" applyFill="1"/>
    <xf numFmtId="0" fontId="7" fillId="3" borderId="2" xfId="0" applyFont="1" applyFill="1" applyBorder="1" applyAlignment="1">
      <alignment horizontal="left" vertical="top" wrapText="1"/>
    </xf>
    <xf numFmtId="39" fontId="6" fillId="4" borderId="0" xfId="0" applyNumberFormat="1" applyFont="1" applyFill="1"/>
    <xf numFmtId="0" fontId="10" fillId="0" borderId="0" xfId="0" applyFont="1"/>
    <xf numFmtId="0" fontId="11" fillId="0" borderId="3" xfId="1" applyBorder="1"/>
    <xf numFmtId="0" fontId="10" fillId="0" borderId="4" xfId="0" applyFont="1" applyBorder="1"/>
    <xf numFmtId="0" fontId="10" fillId="0" borderId="5" xfId="0" applyFont="1" applyBorder="1"/>
    <xf numFmtId="0" fontId="5" fillId="2" borderId="0" xfId="0" applyFont="1" applyFill="1"/>
    <xf numFmtId="165" fontId="6" fillId="2" borderId="0" xfId="0" applyNumberFormat="1" applyFont="1" applyFill="1"/>
    <xf numFmtId="0" fontId="5" fillId="0" borderId="6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2" fontId="5" fillId="0" borderId="6" xfId="0" applyNumberFormat="1" applyFont="1" applyBorder="1" applyAlignment="1">
      <alignment horizontal="center" vertical="center" wrapText="1"/>
    </xf>
    <xf numFmtId="39" fontId="5" fillId="0" borderId="6" xfId="0" applyNumberFormat="1" applyFont="1" applyBorder="1" applyAlignment="1">
      <alignment horizontal="center" vertical="center" wrapText="1"/>
    </xf>
    <xf numFmtId="0" fontId="5" fillId="2" borderId="7" xfId="0" applyFont="1" applyFill="1" applyBorder="1"/>
    <xf numFmtId="0" fontId="6" fillId="2" borderId="7" xfId="0" applyFont="1" applyFill="1" applyBorder="1"/>
    <xf numFmtId="39" fontId="6" fillId="2" borderId="7" xfId="0" applyNumberFormat="1" applyFont="1" applyFill="1" applyBorder="1"/>
    <xf numFmtId="39" fontId="6" fillId="4" borderId="7" xfId="0" applyNumberFormat="1" applyFont="1" applyFill="1" applyBorder="1"/>
    <xf numFmtId="10" fontId="6" fillId="2" borderId="7" xfId="0" applyNumberFormat="1" applyFont="1" applyFill="1" applyBorder="1"/>
    <xf numFmtId="3" fontId="6" fillId="2" borderId="7" xfId="0" applyNumberFormat="1" applyFont="1" applyFill="1" applyBorder="1"/>
    <xf numFmtId="165" fontId="6" fillId="2" borderId="7" xfId="0" applyNumberFormat="1" applyFont="1" applyFill="1" applyBorder="1"/>
    <xf numFmtId="39" fontId="5" fillId="2" borderId="8" xfId="0" applyNumberFormat="1" applyFont="1" applyFill="1" applyBorder="1"/>
    <xf numFmtId="39" fontId="5" fillId="4" borderId="8" xfId="0" applyNumberFormat="1" applyFont="1" applyFill="1" applyBorder="1"/>
    <xf numFmtId="39" fontId="5" fillId="2" borderId="7" xfId="0" applyNumberFormat="1" applyFont="1" applyFill="1" applyBorder="1" applyAlignment="1">
      <alignment horizontal="right"/>
    </xf>
    <xf numFmtId="39" fontId="5" fillId="4" borderId="7" xfId="0" applyNumberFormat="1" applyFont="1" applyFill="1" applyBorder="1" applyAlignment="1">
      <alignment horizontal="right"/>
    </xf>
    <xf numFmtId="39" fontId="5" fillId="2" borderId="9" xfId="0" applyNumberFormat="1" applyFont="1" applyFill="1" applyBorder="1" applyAlignment="1">
      <alignment horizontal="right"/>
    </xf>
    <xf numFmtId="39" fontId="5" fillId="4" borderId="9" xfId="0" applyNumberFormat="1" applyFont="1" applyFill="1" applyBorder="1" applyAlignment="1">
      <alignment horizontal="right"/>
    </xf>
    <xf numFmtId="0" fontId="5" fillId="2" borderId="10" xfId="0" applyFont="1" applyFill="1" applyBorder="1"/>
    <xf numFmtId="39" fontId="5" fillId="2" borderId="10" xfId="0" applyNumberFormat="1" applyFont="1" applyFill="1" applyBorder="1"/>
    <xf numFmtId="39" fontId="5" fillId="4" borderId="10" xfId="0" applyNumberFormat="1" applyFont="1" applyFill="1" applyBorder="1"/>
    <xf numFmtId="39" fontId="5" fillId="2" borderId="9" xfId="0" applyNumberFormat="1" applyFont="1" applyFill="1" applyBorder="1"/>
    <xf numFmtId="39" fontId="5" fillId="4" borderId="9" xfId="0" applyNumberFormat="1" applyFont="1" applyFill="1" applyBorder="1"/>
    <xf numFmtId="0" fontId="5" fillId="2" borderId="11" xfId="0" applyFont="1" applyFill="1" applyBorder="1"/>
    <xf numFmtId="39" fontId="5" fillId="2" borderId="11" xfId="0" applyNumberFormat="1" applyFont="1" applyFill="1" applyBorder="1"/>
    <xf numFmtId="39" fontId="5" fillId="4" borderId="11" xfId="0" applyNumberFormat="1" applyFont="1" applyFill="1" applyBorder="1"/>
    <xf numFmtId="0" fontId="5" fillId="2" borderId="12" xfId="0" applyFont="1" applyFill="1" applyBorder="1"/>
    <xf numFmtId="0" fontId="5" fillId="2" borderId="8" xfId="0" applyFont="1" applyFill="1" applyBorder="1"/>
    <xf numFmtId="0" fontId="5" fillId="2" borderId="1" xfId="0" applyFont="1" applyFill="1" applyBorder="1"/>
    <xf numFmtId="39" fontId="5" fillId="2" borderId="1" xfId="0" applyNumberFormat="1" applyFont="1" applyFill="1" applyBorder="1"/>
    <xf numFmtId="39" fontId="5" fillId="4" borderId="1" xfId="0" applyNumberFormat="1" applyFont="1" applyFill="1" applyBorder="1"/>
    <xf numFmtId="0" fontId="6" fillId="2" borderId="1" xfId="0" applyFont="1" applyFill="1" applyBorder="1"/>
    <xf numFmtId="166" fontId="6" fillId="2" borderId="1" xfId="0" applyNumberFormat="1" applyFont="1" applyFill="1" applyBorder="1"/>
    <xf numFmtId="39" fontId="6" fillId="2" borderId="1" xfId="0" applyNumberFormat="1" applyFont="1" applyFill="1" applyBorder="1"/>
    <xf numFmtId="39" fontId="6" fillId="4" borderId="1" xfId="0" applyNumberFormat="1" applyFont="1" applyFill="1" applyBorder="1"/>
    <xf numFmtId="0" fontId="5" fillId="2" borderId="0" xfId="0" applyFont="1" applyFill="1" applyAlignment="1">
      <alignment horizontal="right"/>
    </xf>
    <xf numFmtId="167" fontId="6" fillId="2" borderId="0" xfId="0" applyNumberFormat="1" applyFont="1" applyFill="1"/>
    <xf numFmtId="0" fontId="12" fillId="2" borderId="6" xfId="0" applyFont="1" applyFill="1" applyBorder="1" applyAlignment="1">
      <alignment horizontal="center" vertical="center" wrapText="1"/>
    </xf>
    <xf numFmtId="4" fontId="6" fillId="2" borderId="7" xfId="0" applyNumberFormat="1" applyFont="1" applyFill="1" applyBorder="1"/>
    <xf numFmtId="0" fontId="12" fillId="2" borderId="6" xfId="0" applyFont="1" applyFill="1" applyBorder="1" applyAlignment="1">
      <alignment vertical="center"/>
    </xf>
    <xf numFmtId="0" fontId="11" fillId="2" borderId="0" xfId="1" applyFill="1"/>
    <xf numFmtId="0" fontId="5" fillId="4" borderId="0" xfId="0" applyFont="1" applyFill="1" applyAlignment="1">
      <alignment vertical="center"/>
    </xf>
    <xf numFmtId="0" fontId="5" fillId="4" borderId="0" xfId="0" applyFont="1" applyFill="1"/>
    <xf numFmtId="0" fontId="5" fillId="2" borderId="0" xfId="0" applyFont="1" applyFill="1" applyAlignment="1">
      <alignment vertical="center"/>
    </xf>
    <xf numFmtId="0" fontId="5" fillId="0" borderId="0" xfId="0" applyFont="1"/>
    <xf numFmtId="0" fontId="11" fillId="0" borderId="3" xfId="1" quotePrefix="1" applyBorder="1"/>
    <xf numFmtId="0" fontId="6" fillId="2" borderId="0" xfId="0" applyFont="1" applyFill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6" fillId="2" borderId="11" xfId="0" applyFont="1" applyFill="1" applyBorder="1" applyAlignment="1">
      <alignment vertical="center"/>
    </xf>
    <xf numFmtId="0" fontId="6" fillId="2" borderId="11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left"/>
    </xf>
    <xf numFmtId="0" fontId="14" fillId="4" borderId="0" xfId="0" applyFont="1" applyFill="1"/>
    <xf numFmtId="0" fontId="14" fillId="4" borderId="0" xfId="0" applyFont="1" applyFill="1" applyAlignment="1">
      <alignment horizontal="left"/>
    </xf>
    <xf numFmtId="43" fontId="14" fillId="0" borderId="12" xfId="2" applyFont="1" applyFill="1" applyBorder="1" applyAlignment="1">
      <alignment horizontal="right" vertical="center"/>
    </xf>
    <xf numFmtId="43" fontId="14" fillId="4" borderId="0" xfId="2" applyFont="1" applyFill="1" applyAlignment="1">
      <alignment horizontal="justify" vertical="center"/>
    </xf>
    <xf numFmtId="2" fontId="14" fillId="4" borderId="0" xfId="0" applyNumberFormat="1" applyFont="1" applyFill="1" applyAlignment="1">
      <alignment horizontal="center" vertical="center"/>
    </xf>
    <xf numFmtId="0" fontId="14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justify" vertical="center"/>
    </xf>
    <xf numFmtId="3" fontId="14" fillId="0" borderId="13" xfId="0" applyNumberFormat="1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4" fontId="14" fillId="0" borderId="13" xfId="0" applyNumberFormat="1" applyFont="1" applyBorder="1" applyAlignment="1">
      <alignment horizontal="center" vertical="center"/>
    </xf>
    <xf numFmtId="43" fontId="14" fillId="0" borderId="12" xfId="2" applyFont="1" applyFill="1" applyBorder="1" applyAlignment="1">
      <alignment horizontal="left" vertical="center"/>
    </xf>
    <xf numFmtId="164" fontId="14" fillId="0" borderId="12" xfId="0" applyNumberFormat="1" applyFont="1" applyBorder="1" applyAlignment="1">
      <alignment vertical="center"/>
    </xf>
    <xf numFmtId="0" fontId="14" fillId="4" borderId="0" xfId="0" applyFont="1" applyFill="1" applyAlignment="1">
      <alignment vertical="center"/>
    </xf>
    <xf numFmtId="0" fontId="6" fillId="4" borderId="0" xfId="0" applyFont="1" applyFill="1"/>
    <xf numFmtId="0" fontId="3" fillId="4" borderId="0" xfId="0" applyFont="1" applyFill="1" applyAlignment="1">
      <alignment vertical="top"/>
    </xf>
    <xf numFmtId="168" fontId="15" fillId="4" borderId="0" xfId="0" applyNumberFormat="1" applyFont="1" applyFill="1" applyAlignment="1">
      <alignment horizontal="center" vertical="top"/>
    </xf>
    <xf numFmtId="0" fontId="15" fillId="4" borderId="0" xfId="0" applyFont="1" applyFill="1" applyAlignment="1">
      <alignment vertical="top"/>
    </xf>
    <xf numFmtId="0" fontId="16" fillId="4" borderId="0" xfId="0" applyFont="1" applyFill="1" applyAlignment="1">
      <alignment vertical="top"/>
    </xf>
    <xf numFmtId="0" fontId="14" fillId="4" borderId="0" xfId="0" applyFont="1" applyFill="1" applyAlignment="1">
      <alignment vertical="top"/>
    </xf>
    <xf numFmtId="168" fontId="14" fillId="4" borderId="0" xfId="0" applyNumberFormat="1" applyFont="1" applyFill="1" applyAlignment="1">
      <alignment horizontal="center" vertical="top"/>
    </xf>
    <xf numFmtId="3" fontId="14" fillId="4" borderId="0" xfId="0" applyNumberFormat="1" applyFont="1" applyFill="1" applyAlignment="1">
      <alignment horizontal="center" vertical="center"/>
    </xf>
    <xf numFmtId="3" fontId="14" fillId="4" borderId="0" xfId="0" applyNumberFormat="1" applyFont="1" applyFill="1" applyAlignment="1">
      <alignment horizontal="left" vertical="center"/>
    </xf>
    <xf numFmtId="3" fontId="3" fillId="4" borderId="0" xfId="0" applyNumberFormat="1" applyFont="1" applyFill="1" applyAlignment="1">
      <alignment horizontal="left" vertical="center"/>
    </xf>
    <xf numFmtId="0" fontId="6" fillId="0" borderId="0" xfId="0" applyFont="1"/>
    <xf numFmtId="0" fontId="5" fillId="2" borderId="11" xfId="0" applyFont="1" applyFill="1" applyBorder="1" applyAlignment="1">
      <alignment vertical="center" wrapText="1"/>
    </xf>
    <xf numFmtId="169" fontId="6" fillId="2" borderId="11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169" fontId="6" fillId="0" borderId="11" xfId="0" applyNumberFormat="1" applyFont="1" applyBorder="1" applyAlignment="1">
      <alignment horizontal="center" vertical="center"/>
    </xf>
    <xf numFmtId="169" fontId="6" fillId="2" borderId="11" xfId="0" applyNumberFormat="1" applyFont="1" applyFill="1" applyBorder="1" applyAlignment="1">
      <alignment horizontal="center" vertical="center"/>
    </xf>
    <xf numFmtId="0" fontId="14" fillId="0" borderId="13" xfId="0" applyFont="1" applyBorder="1" applyAlignment="1">
      <alignment horizontal="justify" vertical="center"/>
    </xf>
    <xf numFmtId="43" fontId="14" fillId="0" borderId="12" xfId="2" applyFont="1" applyFill="1" applyBorder="1" applyAlignment="1">
      <alignment horizontal="justify" vertical="center"/>
    </xf>
    <xf numFmtId="43" fontId="14" fillId="0" borderId="14" xfId="2" applyFont="1" applyFill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4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center" vertical="center" wrapText="1"/>
    </xf>
    <xf numFmtId="43" fontId="14" fillId="0" borderId="14" xfId="2" applyFont="1" applyBorder="1" applyAlignment="1">
      <alignment horizontal="center" vertical="center" wrapText="1"/>
    </xf>
    <xf numFmtId="43" fontId="14" fillId="0" borderId="12" xfId="2" applyFont="1" applyBorder="1" applyAlignment="1">
      <alignment horizontal="center" vertical="center" wrapText="1"/>
    </xf>
    <xf numFmtId="0" fontId="6" fillId="2" borderId="11" xfId="0" applyFont="1" applyFill="1" applyBorder="1"/>
    <xf numFmtId="0" fontId="14" fillId="0" borderId="0" xfId="0" applyFont="1" applyAlignment="1">
      <alignment horizontal="left" vertical="top"/>
    </xf>
    <xf numFmtId="43" fontId="14" fillId="0" borderId="12" xfId="2" applyFont="1" applyFill="1" applyBorder="1" applyAlignment="1">
      <alignment horizontal="center" vertical="center"/>
    </xf>
    <xf numFmtId="170" fontId="14" fillId="0" borderId="12" xfId="0" applyNumberFormat="1" applyFont="1" applyBorder="1" applyAlignment="1">
      <alignment vertical="center"/>
    </xf>
    <xf numFmtId="171" fontId="6" fillId="2" borderId="0" xfId="0" applyNumberFormat="1" applyFont="1" applyFill="1"/>
    <xf numFmtId="0" fontId="5" fillId="0" borderId="11" xfId="0" applyFont="1" applyBorder="1" applyAlignment="1">
      <alignment vertical="center"/>
    </xf>
    <xf numFmtId="2" fontId="5" fillId="0" borderId="11" xfId="0" applyNumberFormat="1" applyFont="1" applyBorder="1" applyAlignment="1">
      <alignment horizontal="center" vertical="center" wrapText="1"/>
    </xf>
    <xf numFmtId="39" fontId="5" fillId="0" borderId="11" xfId="0" applyNumberFormat="1" applyFont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3" fillId="4" borderId="0" xfId="0" applyFont="1" applyFill="1"/>
    <xf numFmtId="0" fontId="4" fillId="2" borderId="11" xfId="0" applyFont="1" applyFill="1" applyBorder="1" applyAlignment="1">
      <alignment vertical="center"/>
    </xf>
    <xf numFmtId="39" fontId="6" fillId="2" borderId="11" xfId="0" applyNumberFormat="1" applyFont="1" applyFill="1" applyBorder="1"/>
    <xf numFmtId="39" fontId="6" fillId="4" borderId="11" xfId="0" applyNumberFormat="1" applyFont="1" applyFill="1" applyBorder="1"/>
    <xf numFmtId="39" fontId="5" fillId="2" borderId="11" xfId="0" applyNumberFormat="1" applyFont="1" applyFill="1" applyBorder="1" applyAlignment="1">
      <alignment horizontal="right"/>
    </xf>
    <xf numFmtId="39" fontId="5" fillId="4" borderId="11" xfId="0" applyNumberFormat="1" applyFont="1" applyFill="1" applyBorder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43" fontId="14" fillId="0" borderId="0" xfId="2" applyFont="1" applyBorder="1" applyAlignment="1">
      <alignment horizontal="center" vertical="center" wrapText="1"/>
    </xf>
    <xf numFmtId="39" fontId="6" fillId="0" borderId="7" xfId="0" applyNumberFormat="1" applyFont="1" applyBorder="1"/>
    <xf numFmtId="169" fontId="6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12" fillId="2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39" fontId="5" fillId="2" borderId="1" xfId="0" applyNumberFormat="1" applyFont="1" applyFill="1" applyBorder="1" applyAlignment="1">
      <alignment horizontal="center" vertical="center" wrapText="1"/>
    </xf>
    <xf numFmtId="39" fontId="5" fillId="4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9" fillId="0" borderId="0" xfId="0" applyFont="1"/>
    <xf numFmtId="0" fontId="14" fillId="4" borderId="11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3" fontId="14" fillId="4" borderId="11" xfId="0" applyNumberFormat="1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43" fontId="14" fillId="0" borderId="9" xfId="2" applyFont="1" applyBorder="1" applyAlignment="1">
      <alignment horizontal="center" vertical="center" wrapText="1"/>
    </xf>
    <xf numFmtId="43" fontId="14" fillId="0" borderId="12" xfId="2" applyFont="1" applyBorder="1" applyAlignment="1">
      <alignment horizontal="center" vertical="center" wrapText="1"/>
    </xf>
    <xf numFmtId="3" fontId="14" fillId="4" borderId="4" xfId="0" applyNumberFormat="1" applyFont="1" applyFill="1" applyBorder="1" applyAlignment="1">
      <alignment horizontal="center" vertical="center"/>
    </xf>
    <xf numFmtId="3" fontId="14" fillId="4" borderId="3" xfId="0" applyNumberFormat="1" applyFont="1" applyFill="1" applyBorder="1" applyAlignment="1">
      <alignment horizontal="center" vertical="center"/>
    </xf>
    <xf numFmtId="3" fontId="14" fillId="4" borderId="5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 wrapText="1"/>
    </xf>
    <xf numFmtId="0" fontId="5" fillId="4" borderId="0" xfId="0" applyFont="1" applyFill="1" applyAlignment="1">
      <alignment horizontal="left" vertical="center" wrapText="1"/>
    </xf>
  </cellXfs>
  <cellStyles count="3">
    <cellStyle name="Comma" xfId="2" builtinId="3"/>
    <cellStyle name="Hyperlink" xfId="1" builtinId="8"/>
    <cellStyle name="Normal" xfId="0" builtinId="0"/>
  </cellStyles>
  <dxfs count="17">
    <dxf>
      <numFmt numFmtId="172" formatCode="&quot;0.00*&quot;"/>
    </dxf>
    <dxf>
      <numFmt numFmtId="172" formatCode="&quot;0.00*&quot;"/>
    </dxf>
    <dxf>
      <numFmt numFmtId="172" formatCode="&quot;0.00*&quot;"/>
    </dxf>
    <dxf>
      <numFmt numFmtId="172" formatCode="&quot;0.00*&quot;"/>
    </dxf>
    <dxf>
      <numFmt numFmtId="172" formatCode="&quot;0.00*&quot;"/>
    </dxf>
    <dxf>
      <numFmt numFmtId="172" formatCode="&quot;0.00*&quot;"/>
    </dxf>
    <dxf>
      <numFmt numFmtId="172" formatCode="&quot;0.00*&quot;"/>
    </dxf>
    <dxf>
      <numFmt numFmtId="172" formatCode="&quot;0.00*&quot;"/>
    </dxf>
    <dxf>
      <numFmt numFmtId="172" formatCode="&quot;0.00*&quot;"/>
    </dxf>
    <dxf>
      <numFmt numFmtId="172" formatCode="&quot;0.00*&quot;"/>
    </dxf>
    <dxf>
      <numFmt numFmtId="172" formatCode="&quot;0.00*&quot;"/>
    </dxf>
    <dxf>
      <numFmt numFmtId="172" formatCode="&quot;0.00*&quot;"/>
    </dxf>
    <dxf>
      <numFmt numFmtId="172" formatCode="&quot;0.00*&quot;"/>
    </dxf>
    <dxf>
      <numFmt numFmtId="172" formatCode="&quot;0.00*&quot;"/>
    </dxf>
    <dxf>
      <numFmt numFmtId="172" formatCode="&quot;0.00*&quot;"/>
    </dxf>
    <dxf>
      <numFmt numFmtId="172" formatCode="&quot;0.00*&quot;"/>
    </dxf>
    <dxf>
      <numFmt numFmtId="172" formatCode="&quot;0.00*&quot;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466725</xdr:colOff>
      <xdr:row>87</xdr:row>
      <xdr:rowOff>9525</xdr:rowOff>
    </xdr:from>
    <xdr:to>
      <xdr:col>2</xdr:col>
      <xdr:colOff>792869</xdr:colOff>
      <xdr:row>101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DC2C4E-1682-4774-BC86-9FE0A7258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375" y="11795125"/>
          <a:ext cx="4044069" cy="181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609600</xdr:colOff>
      <xdr:row>104</xdr:row>
      <xdr:rowOff>9524</xdr:rowOff>
    </xdr:from>
    <xdr:to>
      <xdr:col>2</xdr:col>
      <xdr:colOff>907169</xdr:colOff>
      <xdr:row>120</xdr:row>
      <xdr:rowOff>12699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A1261B5-6F9C-4F3F-81D6-5142A9DF0B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1250" y="13966824"/>
          <a:ext cx="4015494" cy="2035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1393825</xdr:colOff>
      <xdr:row>162</xdr:row>
      <xdr:rowOff>120650</xdr:rowOff>
    </xdr:from>
    <xdr:to>
      <xdr:col>3</xdr:col>
      <xdr:colOff>1894290</xdr:colOff>
      <xdr:row>180</xdr:row>
      <xdr:rowOff>117475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215629-7A0C-43C2-9D06-27F408EBE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5475" y="21678900"/>
          <a:ext cx="5169126" cy="2282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1468437</xdr:colOff>
      <xdr:row>189</xdr:row>
      <xdr:rowOff>123825</xdr:rowOff>
    </xdr:from>
    <xdr:to>
      <xdr:col>3</xdr:col>
      <xdr:colOff>2141361</xdr:colOff>
      <xdr:row>205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0672A95-AC19-4631-B99E-F7533478A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70087" y="25123775"/>
          <a:ext cx="5357813" cy="192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466725</xdr:colOff>
      <xdr:row>88</xdr:row>
      <xdr:rowOff>9525</xdr:rowOff>
    </xdr:from>
    <xdr:to>
      <xdr:col>3</xdr:col>
      <xdr:colOff>59444</xdr:colOff>
      <xdr:row>102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C66588-8E32-4AD0-9C69-8037EFD33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375" y="11014075"/>
          <a:ext cx="4044069" cy="181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609600</xdr:colOff>
      <xdr:row>105</xdr:row>
      <xdr:rowOff>9524</xdr:rowOff>
    </xdr:from>
    <xdr:to>
      <xdr:col>3</xdr:col>
      <xdr:colOff>173744</xdr:colOff>
      <xdr:row>121</xdr:row>
      <xdr:rowOff>12699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2033FFE-669C-4ADE-BA0F-4089799B09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1250" y="13185774"/>
          <a:ext cx="4015494" cy="20351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476250</xdr:colOff>
      <xdr:row>86</xdr:row>
      <xdr:rowOff>104775</xdr:rowOff>
    </xdr:from>
    <xdr:to>
      <xdr:col>3</xdr:col>
      <xdr:colOff>35983</xdr:colOff>
      <xdr:row>100</xdr:row>
      <xdr:rowOff>82550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ACD920E-5F1A-4925-8FC1-F7EAED293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900" y="11102975"/>
          <a:ext cx="4011083" cy="175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527050</xdr:colOff>
      <xdr:row>103</xdr:row>
      <xdr:rowOff>19050</xdr:rowOff>
    </xdr:from>
    <xdr:to>
      <xdr:col>3</xdr:col>
      <xdr:colOff>298450</xdr:colOff>
      <xdr:row>117</xdr:row>
      <xdr:rowOff>101601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A820E35-1613-4F27-B689-27ADFC722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8700" y="13188950"/>
          <a:ext cx="4222750" cy="186055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186</xdr:row>
      <xdr:rowOff>85725</xdr:rowOff>
    </xdr:from>
    <xdr:to>
      <xdr:col>2</xdr:col>
      <xdr:colOff>701675</xdr:colOff>
      <xdr:row>200</xdr:row>
      <xdr:rowOff>140804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320DD1-06BD-4DB2-9813-5C8E09B21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125" y="23650575"/>
          <a:ext cx="4013200" cy="1819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542925</xdr:colOff>
      <xdr:row>205</xdr:row>
      <xdr:rowOff>47625</xdr:rowOff>
    </xdr:from>
    <xdr:to>
      <xdr:col>2</xdr:col>
      <xdr:colOff>606425</xdr:colOff>
      <xdr:row>221</xdr:row>
      <xdr:rowOff>47624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65FD2E3-4C7A-4961-B31A-C403DA31E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4575" y="26038175"/>
          <a:ext cx="3746500" cy="2032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428625</xdr:colOff>
      <xdr:row>287</xdr:row>
      <xdr:rowOff>47625</xdr:rowOff>
    </xdr:from>
    <xdr:to>
      <xdr:col>2</xdr:col>
      <xdr:colOff>807333</xdr:colOff>
      <xdr:row>301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3E0121-1684-4F80-8EFE-D9C495FC5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0275" y="36750625"/>
          <a:ext cx="4058885" cy="175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306</xdr:row>
      <xdr:rowOff>19050</xdr:rowOff>
    </xdr:from>
    <xdr:to>
      <xdr:col>2</xdr:col>
      <xdr:colOff>603250</xdr:colOff>
      <xdr:row>320</xdr:row>
      <xdr:rowOff>104776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71CA70-3594-42C1-96D0-D3AAFFBBE3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68400" y="39147750"/>
          <a:ext cx="3619500" cy="186372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904875</xdr:colOff>
      <xdr:row>228</xdr:row>
      <xdr:rowOff>0</xdr:rowOff>
    </xdr:from>
    <xdr:to>
      <xdr:col>2</xdr:col>
      <xdr:colOff>263525</xdr:colOff>
      <xdr:row>242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F61F00-4DF4-4D48-85D5-9824AB01A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6525" y="29546550"/>
          <a:ext cx="4070350" cy="177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939800</xdr:colOff>
      <xdr:row>246</xdr:row>
      <xdr:rowOff>47624</xdr:rowOff>
    </xdr:from>
    <xdr:to>
      <xdr:col>2</xdr:col>
      <xdr:colOff>320675</xdr:colOff>
      <xdr:row>261</xdr:row>
      <xdr:rowOff>85724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D5B63EF-A07A-417D-A3D6-A1F7942FA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41450" y="31892874"/>
          <a:ext cx="4092575" cy="19431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1276350</xdr:colOff>
      <xdr:row>542</xdr:row>
      <xdr:rowOff>47625</xdr:rowOff>
    </xdr:from>
    <xdr:to>
      <xdr:col>3</xdr:col>
      <xdr:colOff>1016000</xdr:colOff>
      <xdr:row>558</xdr:row>
      <xdr:rowOff>92075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B27A98-C487-41F5-B48B-292B7C591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53273325"/>
          <a:ext cx="4724400" cy="2076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923925</xdr:colOff>
      <xdr:row>561</xdr:row>
      <xdr:rowOff>85725</xdr:rowOff>
    </xdr:from>
    <xdr:to>
      <xdr:col>3</xdr:col>
      <xdr:colOff>1079500</xdr:colOff>
      <xdr:row>578</xdr:row>
      <xdr:rowOff>82550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9250870-4163-4402-9A6E-5AC3373F8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5575" y="55737125"/>
          <a:ext cx="5140325" cy="215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1171575</xdr:colOff>
      <xdr:row>390</xdr:row>
      <xdr:rowOff>9525</xdr:rowOff>
    </xdr:from>
    <xdr:to>
      <xdr:col>3</xdr:col>
      <xdr:colOff>370028</xdr:colOff>
      <xdr:row>408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95E422-16BB-496F-A2D8-D7E0B3BD1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225" y="48980725"/>
          <a:ext cx="5180858" cy="228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1190625</xdr:colOff>
      <xdr:row>412</xdr:row>
      <xdr:rowOff>15875</xdr:rowOff>
    </xdr:from>
    <xdr:to>
      <xdr:col>3</xdr:col>
      <xdr:colOff>438857</xdr:colOff>
      <xdr:row>432</xdr:row>
      <xdr:rowOff>19052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3D8BAE7-C5DF-4C68-A7F6-8B724184E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92275" y="51793775"/>
          <a:ext cx="5230637" cy="254317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400050</xdr:colOff>
      <xdr:row>81</xdr:row>
      <xdr:rowOff>9525</xdr:rowOff>
    </xdr:from>
    <xdr:to>
      <xdr:col>4</xdr:col>
      <xdr:colOff>3175</xdr:colOff>
      <xdr:row>98</xdr:row>
      <xdr:rowOff>117476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B654FC43-246C-45E7-A81A-0718ADF0D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700" y="11661775"/>
          <a:ext cx="5045075" cy="2273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476250</xdr:colOff>
      <xdr:row>104</xdr:row>
      <xdr:rowOff>47625</xdr:rowOff>
    </xdr:from>
    <xdr:to>
      <xdr:col>4</xdr:col>
      <xdr:colOff>203200</xdr:colOff>
      <xdr:row>121</xdr:row>
      <xdr:rowOff>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2D7EB9DC-D817-4B4F-83D3-4A0E09F59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900" y="14639925"/>
          <a:ext cx="5168900" cy="2111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561975</xdr:colOff>
      <xdr:row>60</xdr:row>
      <xdr:rowOff>104775</xdr:rowOff>
    </xdr:from>
    <xdr:to>
      <xdr:col>3</xdr:col>
      <xdr:colOff>787400</xdr:colOff>
      <xdr:row>77</xdr:row>
      <xdr:rowOff>69851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1F7534-B1D5-4201-93B7-5BCB35FAD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625" y="9039225"/>
          <a:ext cx="4638675" cy="21304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238125</xdr:colOff>
      <xdr:row>84</xdr:row>
      <xdr:rowOff>28575</xdr:rowOff>
    </xdr:from>
    <xdr:to>
      <xdr:col>3</xdr:col>
      <xdr:colOff>882650</xdr:colOff>
      <xdr:row>101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796A56F-5E6A-4D66-AE49-7B87B2D53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775" y="12030075"/>
          <a:ext cx="5057775" cy="215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352425</xdr:colOff>
      <xdr:row>111</xdr:row>
      <xdr:rowOff>120650</xdr:rowOff>
    </xdr:from>
    <xdr:to>
      <xdr:col>3</xdr:col>
      <xdr:colOff>876300</xdr:colOff>
      <xdr:row>128</xdr:row>
      <xdr:rowOff>120650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E43418A-BA19-47A0-A96B-E82DF3A8F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4075" y="15716250"/>
          <a:ext cx="5006975" cy="215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323850</xdr:colOff>
      <xdr:row>133</xdr:row>
      <xdr:rowOff>76200</xdr:rowOff>
    </xdr:from>
    <xdr:to>
      <xdr:col>4</xdr:col>
      <xdr:colOff>47625</xdr:colOff>
      <xdr:row>150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93314F8-D780-45A7-BD38-2659B1840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18478500"/>
          <a:ext cx="5178425" cy="212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638175</xdr:colOff>
      <xdr:row>38</xdr:row>
      <xdr:rowOff>95250</xdr:rowOff>
    </xdr:from>
    <xdr:to>
      <xdr:col>3</xdr:col>
      <xdr:colOff>395111</xdr:colOff>
      <xdr:row>53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602D6F-77B1-4BF8-A972-B3A37DAC0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9825" y="6083300"/>
          <a:ext cx="4157486" cy="1885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533400</xdr:colOff>
      <xdr:row>57</xdr:row>
      <xdr:rowOff>114300</xdr:rowOff>
    </xdr:from>
    <xdr:to>
      <xdr:col>3</xdr:col>
      <xdr:colOff>455436</xdr:colOff>
      <xdr:row>71</xdr:row>
      <xdr:rowOff>57150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DB53D07-E312-4F6F-9660-3724051B4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" y="8528050"/>
          <a:ext cx="4322586" cy="172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920750</xdr:colOff>
      <xdr:row>71</xdr:row>
      <xdr:rowOff>74084</xdr:rowOff>
    </xdr:from>
    <xdr:to>
      <xdr:col>4</xdr:col>
      <xdr:colOff>523875</xdr:colOff>
      <xdr:row>89</xdr:row>
      <xdr:rowOff>11643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C08CF266-BDA3-482F-BA25-05A30EBDC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0" y="10589684"/>
          <a:ext cx="5038725" cy="22235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1123950</xdr:colOff>
      <xdr:row>97</xdr:row>
      <xdr:rowOff>69850</xdr:rowOff>
    </xdr:from>
    <xdr:to>
      <xdr:col>4</xdr:col>
      <xdr:colOff>850900</xdr:colOff>
      <xdr:row>114</xdr:row>
      <xdr:rowOff>25400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2D42AF0-3668-4815-9E5B-4AB22FD56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5600" y="13900150"/>
          <a:ext cx="5162550" cy="211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1689100</xdr:colOff>
      <xdr:row>65</xdr:row>
      <xdr:rowOff>12700</xdr:rowOff>
    </xdr:from>
    <xdr:to>
      <xdr:col>5</xdr:col>
      <xdr:colOff>314325</xdr:colOff>
      <xdr:row>82</xdr:row>
      <xdr:rowOff>77259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ECC8D09F-2B82-4560-BABB-EFAC47F8E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9531350"/>
          <a:ext cx="5038725" cy="22235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1492673</xdr:colOff>
      <xdr:row>88</xdr:row>
      <xdr:rowOff>121920</xdr:rowOff>
    </xdr:from>
    <xdr:to>
      <xdr:col>5</xdr:col>
      <xdr:colOff>103646</xdr:colOff>
      <xdr:row>104</xdr:row>
      <xdr:rowOff>73660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09BFDC0-2FEF-4E05-9E74-3AC595A8F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7973" y="12374880"/>
          <a:ext cx="4889853" cy="2024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D9DFF-70F7-428E-B8B4-6C3F7A0594B3}">
  <dimension ref="A1:C16"/>
  <sheetViews>
    <sheetView tabSelected="1" workbookViewId="0"/>
  </sheetViews>
  <sheetFormatPr defaultColWidth="8.77734375" defaultRowHeight="13.2" x14ac:dyDescent="0.25"/>
  <cols>
    <col min="1" max="1" width="6.21875" style="14" bestFit="1" customWidth="1"/>
    <col min="2" max="2" width="10.77734375" style="14" bestFit="1" customWidth="1"/>
    <col min="3" max="3" width="37.5546875" style="14" bestFit="1" customWidth="1"/>
    <col min="4" max="16384" width="8.77734375" style="14"/>
  </cols>
  <sheetData>
    <row r="1" spans="1:3" ht="16.05" customHeight="1" x14ac:dyDescent="0.25">
      <c r="A1" s="12" t="s">
        <v>1</v>
      </c>
      <c r="B1" s="12" t="s">
        <v>2</v>
      </c>
      <c r="C1" s="12" t="s">
        <v>3</v>
      </c>
    </row>
    <row r="2" spans="1:3" ht="14.4" x14ac:dyDescent="0.3">
      <c r="A2" s="16">
        <v>1</v>
      </c>
      <c r="B2" s="15" t="s">
        <v>1583</v>
      </c>
      <c r="C2" s="17" t="s">
        <v>10</v>
      </c>
    </row>
    <row r="3" spans="1:3" ht="14.4" x14ac:dyDescent="0.3">
      <c r="A3" s="16">
        <f>A2+1</f>
        <v>2</v>
      </c>
      <c r="B3" s="15" t="s">
        <v>1584</v>
      </c>
      <c r="C3" s="17" t="s">
        <v>11</v>
      </c>
    </row>
    <row r="4" spans="1:3" ht="14.4" x14ac:dyDescent="0.3">
      <c r="A4" s="16">
        <f t="shared" ref="A4:A16" si="0">A3+1</f>
        <v>3</v>
      </c>
      <c r="B4" s="15" t="s">
        <v>1585</v>
      </c>
      <c r="C4" s="17" t="s">
        <v>12</v>
      </c>
    </row>
    <row r="5" spans="1:3" ht="14.4" x14ac:dyDescent="0.3">
      <c r="A5" s="16">
        <f t="shared" si="0"/>
        <v>4</v>
      </c>
      <c r="B5" s="15" t="s">
        <v>1586</v>
      </c>
      <c r="C5" s="17" t="s">
        <v>13</v>
      </c>
    </row>
    <row r="6" spans="1:3" ht="14.4" x14ac:dyDescent="0.3">
      <c r="A6" s="16">
        <f t="shared" si="0"/>
        <v>5</v>
      </c>
      <c r="B6" s="15" t="s">
        <v>1587</v>
      </c>
      <c r="C6" s="17" t="s">
        <v>14</v>
      </c>
    </row>
    <row r="7" spans="1:3" ht="14.4" x14ac:dyDescent="0.3">
      <c r="A7" s="16">
        <f t="shared" si="0"/>
        <v>6</v>
      </c>
      <c r="B7" s="64" t="s">
        <v>1588</v>
      </c>
      <c r="C7" s="17" t="s">
        <v>15</v>
      </c>
    </row>
    <row r="8" spans="1:3" ht="14.4" x14ac:dyDescent="0.3">
      <c r="A8" s="16">
        <f t="shared" si="0"/>
        <v>7</v>
      </c>
      <c r="B8" s="15" t="s">
        <v>1589</v>
      </c>
      <c r="C8" s="17" t="s">
        <v>16</v>
      </c>
    </row>
    <row r="9" spans="1:3" ht="14.4" x14ac:dyDescent="0.3">
      <c r="A9" s="16">
        <f t="shared" si="0"/>
        <v>8</v>
      </c>
      <c r="B9" s="15" t="s">
        <v>1590</v>
      </c>
      <c r="C9" s="17" t="s">
        <v>17</v>
      </c>
    </row>
    <row r="10" spans="1:3" ht="14.4" x14ac:dyDescent="0.3">
      <c r="A10" s="16">
        <f t="shared" si="0"/>
        <v>9</v>
      </c>
      <c r="B10" s="64" t="s">
        <v>1591</v>
      </c>
      <c r="C10" s="17" t="s">
        <v>18</v>
      </c>
    </row>
    <row r="11" spans="1:3" ht="14.4" x14ac:dyDescent="0.3">
      <c r="A11" s="16">
        <f t="shared" si="0"/>
        <v>10</v>
      </c>
      <c r="B11" s="15" t="s">
        <v>1592</v>
      </c>
      <c r="C11" s="17" t="s">
        <v>19</v>
      </c>
    </row>
    <row r="12" spans="1:3" ht="14.4" x14ac:dyDescent="0.3">
      <c r="A12" s="16">
        <f t="shared" si="0"/>
        <v>11</v>
      </c>
      <c r="B12" s="15" t="s">
        <v>1593</v>
      </c>
      <c r="C12" s="17" t="s">
        <v>20</v>
      </c>
    </row>
    <row r="13" spans="1:3" ht="14.4" x14ac:dyDescent="0.3">
      <c r="A13" s="16">
        <f t="shared" si="0"/>
        <v>12</v>
      </c>
      <c r="B13" s="15" t="s">
        <v>1594</v>
      </c>
      <c r="C13" s="17" t="s">
        <v>21</v>
      </c>
    </row>
    <row r="14" spans="1:3" ht="14.4" x14ac:dyDescent="0.3">
      <c r="A14" s="16">
        <f t="shared" si="0"/>
        <v>13</v>
      </c>
      <c r="B14" s="15" t="s">
        <v>1595</v>
      </c>
      <c r="C14" s="17" t="s">
        <v>22</v>
      </c>
    </row>
    <row r="15" spans="1:3" ht="14.4" x14ac:dyDescent="0.3">
      <c r="A15" s="16">
        <f t="shared" si="0"/>
        <v>14</v>
      </c>
      <c r="B15" s="15" t="s">
        <v>1596</v>
      </c>
      <c r="C15" s="17" t="s">
        <v>23</v>
      </c>
    </row>
    <row r="16" spans="1:3" ht="14.4" x14ac:dyDescent="0.3">
      <c r="A16" s="16">
        <f t="shared" si="0"/>
        <v>15</v>
      </c>
      <c r="B16" s="15" t="s">
        <v>1597</v>
      </c>
      <c r="C16" s="17" t="s">
        <v>24</v>
      </c>
    </row>
  </sheetData>
  <hyperlinks>
    <hyperlink ref="B2" location="NIFTYJBLK!A1" display="NIFTYJBLK" xr:uid="{C0C7A1ED-76A1-4E60-94F5-1F7EF8D7055D}"/>
    <hyperlink ref="B3" location="JBLARGE!A1" display="JBLARGE" xr:uid="{F5C4D224-C739-48D8-B97F-5E15EBE1F6DB}"/>
    <hyperlink ref="B4" location="JBMMF!A1" display="JBMMF" xr:uid="{48727AFD-461E-44A8-9B06-FC388A73357E}"/>
    <hyperlink ref="B5" location="JBOF!A1" display="JBOF" xr:uid="{6518C9D6-B365-4C51-9874-9ADE245A29B8}"/>
    <hyperlink ref="B6" location="JBLF!A1" display="JBLF" xr:uid="{EC20B15B-E13A-4F97-9296-2298EF66A98C}"/>
    <hyperlink ref="B7" location="'JBN8-13'!A1" display="'JBN8-13" xr:uid="{598FC67E-A6CF-44C0-AE7F-7DAC58E77A5F}"/>
    <hyperlink ref="B8" location="JBLOW!A1" display="JBLOW" xr:uid="{7DEDD622-AAA0-4D9E-9318-EC045F90FE2A}"/>
    <hyperlink ref="B9" location="JBSHORT!A1" display="JBSHORT" xr:uid="{1DC23A27-A800-47FB-A234-2277C1B41431}"/>
    <hyperlink ref="B10" location="'JBN50'!A1" display="'JBN50" xr:uid="{0F505D46-FD80-4518-9A50-5D5AC4CEAEDC}"/>
    <hyperlink ref="B11" location="JBNNX50!A1" display="JBNNX50" xr:uid="{4D392620-53B1-4D91-865D-4AAD605880AE}"/>
    <hyperlink ref="B12" location="JBNM150!A1" display="JBNM150" xr:uid="{9DDC9456-FB36-44CD-B7E1-4DC92FECE1F7}"/>
    <hyperlink ref="B13" location="JBNS250!A1" display="JBNS250" xr:uid="{E7169DFA-B11A-43A9-8C91-A8131AD69A6A}"/>
    <hyperlink ref="B14" location="JBFLEXI!A1" display="JBFLEXI" xr:uid="{7A5476D9-9ADE-45FD-BFB7-621C1373A5C8}"/>
    <hyperlink ref="B15" location="JBARB!A1" display="JBARB" xr:uid="{5DD3C9F6-43A0-4CD8-B66E-E8BDB218D76E}"/>
    <hyperlink ref="B16" location="JBSECRO!A1" display="JBSECRO" xr:uid="{1BF0B16D-D8CE-47A7-8BC0-11820262650D}"/>
  </hyperlinks>
  <pageMargins left="0.7" right="0.7" top="0.75" bottom="0.75" header="0.3" footer="0.3"/>
  <pageSetup paperSize="9" orientation="portrait" r:id="rId1"/>
  <headerFooter>
    <oddFooter>&amp;C&amp;1#&amp;"Calibri"&amp;10&amp;K000000RESTRICTED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C140B-9688-46C1-905D-8B943C61867D}">
  <dimension ref="A1:I104"/>
  <sheetViews>
    <sheetView view="pageBreakPreview" zoomScaleNormal="100" zoomScaleSheetLayoutView="100" workbookViewId="0"/>
  </sheetViews>
  <sheetFormatPr defaultColWidth="9.21875" defaultRowHeight="10.199999999999999" x14ac:dyDescent="0.2"/>
  <cols>
    <col min="1" max="1" width="7.21875" style="6" customWidth="1"/>
    <col min="2" max="2" width="52.77734375" style="6" bestFit="1" customWidth="1"/>
    <col min="3" max="3" width="16.5546875" style="6" customWidth="1"/>
    <col min="4" max="4" width="23" style="6" bestFit="1" customWidth="1"/>
    <col min="5" max="5" width="13.77734375" style="6" bestFit="1" customWidth="1"/>
    <col min="6" max="6" width="12.77734375" style="8" bestFit="1" customWidth="1"/>
    <col min="7" max="7" width="10.21875" style="13" customWidth="1"/>
    <col min="8" max="8" width="11.77734375" style="6" bestFit="1" customWidth="1"/>
    <col min="9" max="16384" width="9.21875" style="6"/>
  </cols>
  <sheetData>
    <row r="1" spans="1:9" s="1" customFormat="1" ht="16.8" customHeight="1" x14ac:dyDescent="0.25">
      <c r="B1" s="146" t="s">
        <v>10</v>
      </c>
      <c r="C1" s="147"/>
      <c r="D1" s="10"/>
      <c r="F1" s="5"/>
      <c r="G1" s="13"/>
    </row>
    <row r="2" spans="1:9" s="1" customFormat="1" ht="14.4" x14ac:dyDescent="0.3">
      <c r="A2" s="59" t="s">
        <v>1598</v>
      </c>
      <c r="F2" s="5"/>
      <c r="G2" s="13"/>
    </row>
    <row r="3" spans="1:9" s="1" customFormat="1" ht="12" x14ac:dyDescent="0.2">
      <c r="B3" s="7" t="s">
        <v>9</v>
      </c>
      <c r="C3" s="2"/>
      <c r="D3" s="3"/>
      <c r="E3" s="3"/>
      <c r="F3" s="4"/>
      <c r="G3" s="13"/>
    </row>
    <row r="4" spans="1:9" s="1" customFormat="1" ht="47.25" customHeight="1" x14ac:dyDescent="0.2">
      <c r="B4" s="20" t="s">
        <v>7</v>
      </c>
      <c r="C4" s="20" t="s">
        <v>8</v>
      </c>
      <c r="D4" s="21" t="s">
        <v>145</v>
      </c>
      <c r="E4" s="21" t="s">
        <v>0</v>
      </c>
      <c r="F4" s="22" t="s">
        <v>4</v>
      </c>
      <c r="G4" s="23" t="s">
        <v>5</v>
      </c>
      <c r="H4" s="22" t="s">
        <v>6</v>
      </c>
      <c r="I4" s="9"/>
    </row>
    <row r="5" spans="1:9" x14ac:dyDescent="0.2">
      <c r="B5" s="24" t="s">
        <v>25</v>
      </c>
      <c r="C5" s="25"/>
      <c r="D5" s="25"/>
      <c r="E5" s="25"/>
      <c r="F5" s="26"/>
      <c r="G5" s="27"/>
      <c r="H5" s="25"/>
    </row>
    <row r="6" spans="1:9" x14ac:dyDescent="0.2">
      <c r="B6" s="24" t="s">
        <v>26</v>
      </c>
      <c r="C6" s="25"/>
      <c r="D6" s="25"/>
      <c r="E6" s="25"/>
      <c r="F6" s="26"/>
      <c r="G6" s="27"/>
      <c r="H6" s="25"/>
    </row>
    <row r="7" spans="1:9" x14ac:dyDescent="0.2">
      <c r="B7" s="25" t="s">
        <v>159</v>
      </c>
      <c r="C7" s="25" t="s">
        <v>160</v>
      </c>
      <c r="D7" s="25" t="s">
        <v>62</v>
      </c>
      <c r="E7" s="29">
        <v>110348</v>
      </c>
      <c r="F7" s="26">
        <v>782.36731999999995</v>
      </c>
      <c r="G7" s="27">
        <v>9.8498392402315105</v>
      </c>
      <c r="H7" s="30"/>
    </row>
    <row r="8" spans="1:9" x14ac:dyDescent="0.2">
      <c r="B8" s="25" t="s">
        <v>161</v>
      </c>
      <c r="C8" s="25" t="s">
        <v>162</v>
      </c>
      <c r="D8" s="25" t="s">
        <v>62</v>
      </c>
      <c r="E8" s="29">
        <v>51622</v>
      </c>
      <c r="F8" s="26">
        <v>750.58388000000002</v>
      </c>
      <c r="G8" s="27">
        <v>9.4496924466492604</v>
      </c>
      <c r="H8" s="30"/>
    </row>
    <row r="9" spans="1:9" x14ac:dyDescent="0.2">
      <c r="B9" s="25" t="s">
        <v>163</v>
      </c>
      <c r="C9" s="25" t="s">
        <v>164</v>
      </c>
      <c r="D9" s="25" t="s">
        <v>85</v>
      </c>
      <c r="E9" s="29">
        <v>48681</v>
      </c>
      <c r="F9" s="26">
        <v>621.65637000000004</v>
      </c>
      <c r="G9" s="27">
        <v>7.8265223388495802</v>
      </c>
      <c r="H9" s="30"/>
    </row>
    <row r="10" spans="1:9" x14ac:dyDescent="0.2">
      <c r="B10" s="25" t="s">
        <v>165</v>
      </c>
      <c r="C10" s="25" t="s">
        <v>166</v>
      </c>
      <c r="D10" s="25" t="s">
        <v>167</v>
      </c>
      <c r="E10" s="29">
        <v>21913</v>
      </c>
      <c r="F10" s="26">
        <v>397.04164700000001</v>
      </c>
      <c r="G10" s="27">
        <v>4.9986704386205103</v>
      </c>
      <c r="H10" s="30"/>
    </row>
    <row r="11" spans="1:9" x14ac:dyDescent="0.2">
      <c r="B11" s="25" t="s">
        <v>168</v>
      </c>
      <c r="C11" s="25" t="s">
        <v>169</v>
      </c>
      <c r="D11" s="25" t="s">
        <v>170</v>
      </c>
      <c r="E11" s="29">
        <v>8434</v>
      </c>
      <c r="F11" s="26">
        <v>341.14686599999999</v>
      </c>
      <c r="G11" s="27">
        <v>4.2949669567087803</v>
      </c>
      <c r="H11" s="30"/>
    </row>
    <row r="12" spans="1:9" x14ac:dyDescent="0.2">
      <c r="B12" s="25" t="s">
        <v>171</v>
      </c>
      <c r="C12" s="25" t="s">
        <v>172</v>
      </c>
      <c r="D12" s="25" t="s">
        <v>62</v>
      </c>
      <c r="E12" s="29">
        <v>29786</v>
      </c>
      <c r="F12" s="26">
        <v>315.73160000000001</v>
      </c>
      <c r="G12" s="27">
        <v>3.9749941281559198</v>
      </c>
      <c r="H12" s="30"/>
    </row>
    <row r="13" spans="1:9" x14ac:dyDescent="0.2">
      <c r="B13" s="25" t="s">
        <v>173</v>
      </c>
      <c r="C13" s="25" t="s">
        <v>174</v>
      </c>
      <c r="D13" s="25" t="s">
        <v>175</v>
      </c>
      <c r="E13" s="29">
        <v>25275</v>
      </c>
      <c r="F13" s="26">
        <v>286.56795</v>
      </c>
      <c r="G13" s="27">
        <v>3.60782993709745</v>
      </c>
      <c r="H13" s="30"/>
    </row>
    <row r="14" spans="1:9" x14ac:dyDescent="0.2">
      <c r="B14" s="25" t="s">
        <v>60</v>
      </c>
      <c r="C14" s="25" t="s">
        <v>61</v>
      </c>
      <c r="D14" s="25" t="s">
        <v>62</v>
      </c>
      <c r="E14" s="29">
        <v>20695</v>
      </c>
      <c r="F14" s="26">
        <v>269.03500000000003</v>
      </c>
      <c r="G14" s="27">
        <v>3.3870938014073602</v>
      </c>
      <c r="H14" s="30"/>
    </row>
    <row r="15" spans="1:9" x14ac:dyDescent="0.2">
      <c r="B15" s="25" t="s">
        <v>176</v>
      </c>
      <c r="C15" s="25" t="s">
        <v>177</v>
      </c>
      <c r="D15" s="25" t="s">
        <v>62</v>
      </c>
      <c r="E15" s="29">
        <v>53055</v>
      </c>
      <c r="F15" s="26">
        <v>222.51267000000001</v>
      </c>
      <c r="G15" s="27">
        <v>2.8013874971345798</v>
      </c>
      <c r="H15" s="30"/>
    </row>
    <row r="16" spans="1:9" x14ac:dyDescent="0.2">
      <c r="B16" s="25" t="s">
        <v>178</v>
      </c>
      <c r="C16" s="25" t="s">
        <v>179</v>
      </c>
      <c r="D16" s="25" t="s">
        <v>54</v>
      </c>
      <c r="E16" s="29">
        <v>6433</v>
      </c>
      <c r="F16" s="26">
        <v>211.13105999999999</v>
      </c>
      <c r="G16" s="27">
        <v>2.65809543223211</v>
      </c>
      <c r="H16" s="30"/>
    </row>
    <row r="17" spans="2:8" x14ac:dyDescent="0.2">
      <c r="B17" s="25" t="s">
        <v>180</v>
      </c>
      <c r="C17" s="25" t="s">
        <v>181</v>
      </c>
      <c r="D17" s="25" t="s">
        <v>57</v>
      </c>
      <c r="E17" s="29">
        <v>19314</v>
      </c>
      <c r="F17" s="26">
        <v>204.14897999999999</v>
      </c>
      <c r="G17" s="27">
        <v>2.57019252038446</v>
      </c>
      <c r="H17" s="30"/>
    </row>
    <row r="18" spans="2:8" x14ac:dyDescent="0.2">
      <c r="B18" s="25" t="s">
        <v>182</v>
      </c>
      <c r="C18" s="25" t="s">
        <v>183</v>
      </c>
      <c r="D18" s="25" t="s">
        <v>184</v>
      </c>
      <c r="E18" s="29">
        <v>69464</v>
      </c>
      <c r="F18" s="26">
        <v>177.48052000000001</v>
      </c>
      <c r="G18" s="27">
        <v>2.2344422441784699</v>
      </c>
      <c r="H18" s="30"/>
    </row>
    <row r="19" spans="2:8" x14ac:dyDescent="0.2">
      <c r="B19" s="25" t="s">
        <v>185</v>
      </c>
      <c r="C19" s="25" t="s">
        <v>186</v>
      </c>
      <c r="D19" s="25" t="s">
        <v>175</v>
      </c>
      <c r="E19" s="29">
        <v>7357</v>
      </c>
      <c r="F19" s="26">
        <v>176.51650100000001</v>
      </c>
      <c r="G19" s="27">
        <v>2.2223054486710501</v>
      </c>
      <c r="H19" s="30"/>
    </row>
    <row r="20" spans="2:8" x14ac:dyDescent="0.2">
      <c r="B20" s="25" t="s">
        <v>187</v>
      </c>
      <c r="C20" s="25" t="s">
        <v>188</v>
      </c>
      <c r="D20" s="25" t="s">
        <v>189</v>
      </c>
      <c r="E20" s="29">
        <v>52096</v>
      </c>
      <c r="F20" s="26">
        <v>170.926976</v>
      </c>
      <c r="G20" s="27">
        <v>2.1519345100187901</v>
      </c>
      <c r="H20" s="30"/>
    </row>
    <row r="21" spans="2:8" x14ac:dyDescent="0.2">
      <c r="B21" s="25" t="s">
        <v>190</v>
      </c>
      <c r="C21" s="25" t="s">
        <v>191</v>
      </c>
      <c r="D21" s="25" t="s">
        <v>39</v>
      </c>
      <c r="E21" s="29">
        <v>2975</v>
      </c>
      <c r="F21" s="26">
        <v>151.79640000000001</v>
      </c>
      <c r="G21" s="27">
        <v>1.9110846005759501</v>
      </c>
      <c r="H21" s="30"/>
    </row>
    <row r="22" spans="2:8" x14ac:dyDescent="0.2">
      <c r="B22" s="25" t="s">
        <v>192</v>
      </c>
      <c r="C22" s="25" t="s">
        <v>193</v>
      </c>
      <c r="D22" s="25" t="s">
        <v>42</v>
      </c>
      <c r="E22" s="29">
        <v>7630</v>
      </c>
      <c r="F22" s="26">
        <v>151.44023999999999</v>
      </c>
      <c r="G22" s="27">
        <v>1.9066006214345399</v>
      </c>
      <c r="H22" s="30"/>
    </row>
    <row r="23" spans="2:8" x14ac:dyDescent="0.2">
      <c r="B23" s="25" t="s">
        <v>194</v>
      </c>
      <c r="C23" s="25" t="s">
        <v>195</v>
      </c>
      <c r="D23" s="25" t="s">
        <v>54</v>
      </c>
      <c r="E23" s="29">
        <v>940</v>
      </c>
      <c r="F23" s="26">
        <v>127.34180000000001</v>
      </c>
      <c r="G23" s="27">
        <v>1.60320635396902</v>
      </c>
      <c r="H23" s="30"/>
    </row>
    <row r="24" spans="2:8" x14ac:dyDescent="0.2">
      <c r="B24" s="25" t="s">
        <v>196</v>
      </c>
      <c r="C24" s="25" t="s">
        <v>197</v>
      </c>
      <c r="D24" s="25" t="s">
        <v>184</v>
      </c>
      <c r="E24" s="29">
        <v>6393</v>
      </c>
      <c r="F24" s="26">
        <v>125.775882</v>
      </c>
      <c r="G24" s="27">
        <v>1.58349177723621</v>
      </c>
      <c r="H24" s="30"/>
    </row>
    <row r="25" spans="2:8" x14ac:dyDescent="0.2">
      <c r="B25" s="25" t="s">
        <v>198</v>
      </c>
      <c r="C25" s="25" t="s">
        <v>199</v>
      </c>
      <c r="D25" s="25" t="s">
        <v>57</v>
      </c>
      <c r="E25" s="29">
        <v>10092</v>
      </c>
      <c r="F25" s="26">
        <v>112.01110799999999</v>
      </c>
      <c r="G25" s="27">
        <v>1.41019618114955</v>
      </c>
      <c r="H25" s="30"/>
    </row>
    <row r="26" spans="2:8" x14ac:dyDescent="0.2">
      <c r="B26" s="25" t="s">
        <v>200</v>
      </c>
      <c r="C26" s="25" t="s">
        <v>201</v>
      </c>
      <c r="D26" s="25" t="s">
        <v>202</v>
      </c>
      <c r="E26" s="29">
        <v>34163</v>
      </c>
      <c r="F26" s="26">
        <v>111.849662</v>
      </c>
      <c r="G26" s="27">
        <v>1.4081636101239901</v>
      </c>
      <c r="H26" s="30"/>
    </row>
    <row r="27" spans="2:8" x14ac:dyDescent="0.2">
      <c r="B27" s="25" t="s">
        <v>43</v>
      </c>
      <c r="C27" s="25" t="s">
        <v>44</v>
      </c>
      <c r="D27" s="25" t="s">
        <v>45</v>
      </c>
      <c r="E27" s="29">
        <v>59566</v>
      </c>
      <c r="F27" s="26">
        <v>109.809921</v>
      </c>
      <c r="G27" s="27">
        <v>1.3824837019426199</v>
      </c>
      <c r="H27" s="30"/>
    </row>
    <row r="28" spans="2:8" x14ac:dyDescent="0.2">
      <c r="B28" s="25" t="s">
        <v>203</v>
      </c>
      <c r="C28" s="25" t="s">
        <v>204</v>
      </c>
      <c r="D28" s="25" t="s">
        <v>205</v>
      </c>
      <c r="E28" s="29">
        <v>25810</v>
      </c>
      <c r="F28" s="26">
        <v>106.969545</v>
      </c>
      <c r="G28" s="27">
        <v>1.34672396828987</v>
      </c>
      <c r="H28" s="30"/>
    </row>
    <row r="29" spans="2:8" x14ac:dyDescent="0.2">
      <c r="B29" s="25" t="s">
        <v>116</v>
      </c>
      <c r="C29" s="25" t="s">
        <v>117</v>
      </c>
      <c r="D29" s="25" t="s">
        <v>118</v>
      </c>
      <c r="E29" s="29">
        <v>10434</v>
      </c>
      <c r="F29" s="26">
        <v>105.95205300000001</v>
      </c>
      <c r="G29" s="27">
        <v>1.33391395901159</v>
      </c>
      <c r="H29" s="30"/>
    </row>
    <row r="30" spans="2:8" x14ac:dyDescent="0.2">
      <c r="B30" s="25" t="s">
        <v>206</v>
      </c>
      <c r="C30" s="25" t="s">
        <v>207</v>
      </c>
      <c r="D30" s="25" t="s">
        <v>175</v>
      </c>
      <c r="E30" s="29">
        <v>7597</v>
      </c>
      <c r="F30" s="26">
        <v>99.687833999999995</v>
      </c>
      <c r="G30" s="27">
        <v>1.2550487654659299</v>
      </c>
      <c r="H30" s="30"/>
    </row>
    <row r="31" spans="2:8" x14ac:dyDescent="0.2">
      <c r="B31" s="25" t="s">
        <v>208</v>
      </c>
      <c r="C31" s="25" t="s">
        <v>209</v>
      </c>
      <c r="D31" s="25" t="s">
        <v>33</v>
      </c>
      <c r="E31" s="29">
        <v>853</v>
      </c>
      <c r="F31" s="26">
        <v>97.668499999999995</v>
      </c>
      <c r="G31" s="27">
        <v>1.2296257771024399</v>
      </c>
      <c r="H31" s="30"/>
    </row>
    <row r="32" spans="2:8" x14ac:dyDescent="0.2">
      <c r="B32" s="25" t="s">
        <v>210</v>
      </c>
      <c r="C32" s="25" t="s">
        <v>211</v>
      </c>
      <c r="D32" s="25" t="s">
        <v>54</v>
      </c>
      <c r="E32" s="29">
        <v>798</v>
      </c>
      <c r="F32" s="26">
        <v>96.797399999999996</v>
      </c>
      <c r="G32" s="27">
        <v>1.21865881217072</v>
      </c>
      <c r="H32" s="30"/>
    </row>
    <row r="33" spans="2:8" x14ac:dyDescent="0.2">
      <c r="B33" s="25" t="s">
        <v>212</v>
      </c>
      <c r="C33" s="25" t="s">
        <v>213</v>
      </c>
      <c r="D33" s="25" t="s">
        <v>33</v>
      </c>
      <c r="E33" s="29">
        <v>2719</v>
      </c>
      <c r="F33" s="26">
        <v>91.657489999999996</v>
      </c>
      <c r="G33" s="27">
        <v>1.1539484313623001</v>
      </c>
      <c r="H33" s="30"/>
    </row>
    <row r="34" spans="2:8" x14ac:dyDescent="0.2">
      <c r="B34" s="25" t="s">
        <v>214</v>
      </c>
      <c r="C34" s="25" t="s">
        <v>215</v>
      </c>
      <c r="D34" s="25" t="s">
        <v>45</v>
      </c>
      <c r="E34" s="29">
        <v>6759</v>
      </c>
      <c r="F34" s="26">
        <v>88.387443000000005</v>
      </c>
      <c r="G34" s="27">
        <v>1.1127792306114299</v>
      </c>
      <c r="H34" s="30"/>
    </row>
    <row r="35" spans="2:8" x14ac:dyDescent="0.2">
      <c r="B35" s="25" t="s">
        <v>216</v>
      </c>
      <c r="C35" s="25" t="s">
        <v>217</v>
      </c>
      <c r="D35" s="25" t="s">
        <v>39</v>
      </c>
      <c r="E35" s="29">
        <v>3259</v>
      </c>
      <c r="F35" s="26">
        <v>86.480823999999998</v>
      </c>
      <c r="G35" s="27">
        <v>1.08877530028063</v>
      </c>
      <c r="H35" s="30"/>
    </row>
    <row r="36" spans="2:8" x14ac:dyDescent="0.2">
      <c r="B36" s="25" t="s">
        <v>218</v>
      </c>
      <c r="C36" s="25" t="s">
        <v>219</v>
      </c>
      <c r="D36" s="25" t="s">
        <v>202</v>
      </c>
      <c r="E36" s="29">
        <v>32633</v>
      </c>
      <c r="F36" s="26">
        <v>86.004271500000002</v>
      </c>
      <c r="G36" s="27">
        <v>1.08277560500383</v>
      </c>
      <c r="H36" s="30"/>
    </row>
    <row r="37" spans="2:8" x14ac:dyDescent="0.2">
      <c r="B37" s="25" t="s">
        <v>220</v>
      </c>
      <c r="C37" s="25" t="s">
        <v>221</v>
      </c>
      <c r="D37" s="25" t="s">
        <v>100</v>
      </c>
      <c r="E37" s="29">
        <v>1631</v>
      </c>
      <c r="F37" s="26">
        <v>85.366540000000001</v>
      </c>
      <c r="G37" s="27">
        <v>1.0747467001750399</v>
      </c>
      <c r="H37" s="30"/>
    </row>
    <row r="38" spans="2:8" x14ac:dyDescent="0.2">
      <c r="B38" s="25" t="s">
        <v>222</v>
      </c>
      <c r="C38" s="25" t="s">
        <v>223</v>
      </c>
      <c r="D38" s="25" t="s">
        <v>122</v>
      </c>
      <c r="E38" s="29">
        <v>5316</v>
      </c>
      <c r="F38" s="26">
        <v>84.689195999999995</v>
      </c>
      <c r="G38" s="27">
        <v>1.0662190823416</v>
      </c>
      <c r="H38" s="30"/>
    </row>
    <row r="39" spans="2:8" x14ac:dyDescent="0.2">
      <c r="B39" s="25" t="s">
        <v>224</v>
      </c>
      <c r="C39" s="25" t="s">
        <v>225</v>
      </c>
      <c r="D39" s="25" t="s">
        <v>57</v>
      </c>
      <c r="E39" s="29">
        <v>4172</v>
      </c>
      <c r="F39" s="26">
        <v>84.316119999999998</v>
      </c>
      <c r="G39" s="27">
        <v>1.0615221343346399</v>
      </c>
      <c r="H39" s="30"/>
    </row>
    <row r="40" spans="2:8" x14ac:dyDescent="0.2">
      <c r="B40" s="25" t="s">
        <v>226</v>
      </c>
      <c r="C40" s="25" t="s">
        <v>227</v>
      </c>
      <c r="D40" s="25" t="s">
        <v>54</v>
      </c>
      <c r="E40" s="29">
        <v>993</v>
      </c>
      <c r="F40" s="26">
        <v>78.978255000000004</v>
      </c>
      <c r="G40" s="27">
        <v>0.99431954190521499</v>
      </c>
      <c r="H40" s="30"/>
    </row>
    <row r="41" spans="2:8" x14ac:dyDescent="0.2">
      <c r="B41" s="25" t="s">
        <v>228</v>
      </c>
      <c r="C41" s="25" t="s">
        <v>229</v>
      </c>
      <c r="D41" s="25" t="s">
        <v>230</v>
      </c>
      <c r="E41" s="29">
        <v>5167</v>
      </c>
      <c r="F41" s="26">
        <v>77.324155000000005</v>
      </c>
      <c r="G41" s="27">
        <v>0.97349477242575</v>
      </c>
      <c r="H41" s="30"/>
    </row>
    <row r="42" spans="2:8" x14ac:dyDescent="0.2">
      <c r="B42" s="25" t="s">
        <v>231</v>
      </c>
      <c r="C42" s="25" t="s">
        <v>232</v>
      </c>
      <c r="D42" s="25" t="s">
        <v>175</v>
      </c>
      <c r="E42" s="29">
        <v>4576</v>
      </c>
      <c r="F42" s="26">
        <v>74.497280000000003</v>
      </c>
      <c r="G42" s="27">
        <v>0.93790501351016897</v>
      </c>
      <c r="H42" s="30"/>
    </row>
    <row r="43" spans="2:8" x14ac:dyDescent="0.2">
      <c r="B43" s="25" t="s">
        <v>233</v>
      </c>
      <c r="C43" s="25" t="s">
        <v>234</v>
      </c>
      <c r="D43" s="25" t="s">
        <v>235</v>
      </c>
      <c r="E43" s="29">
        <v>17261</v>
      </c>
      <c r="F43" s="26">
        <v>69.346067500000004</v>
      </c>
      <c r="G43" s="27">
        <v>0.87305233661503601</v>
      </c>
      <c r="H43" s="30"/>
    </row>
    <row r="44" spans="2:8" x14ac:dyDescent="0.2">
      <c r="B44" s="25" t="s">
        <v>236</v>
      </c>
      <c r="C44" s="25" t="s">
        <v>237</v>
      </c>
      <c r="D44" s="25" t="s">
        <v>189</v>
      </c>
      <c r="E44" s="29">
        <v>2398</v>
      </c>
      <c r="F44" s="26">
        <v>69.060001999999997</v>
      </c>
      <c r="G44" s="27">
        <v>0.86945083241726795</v>
      </c>
      <c r="H44" s="30"/>
    </row>
    <row r="45" spans="2:8" x14ac:dyDescent="0.2">
      <c r="B45" s="25" t="s">
        <v>238</v>
      </c>
      <c r="C45" s="25" t="s">
        <v>239</v>
      </c>
      <c r="D45" s="25" t="s">
        <v>106</v>
      </c>
      <c r="E45" s="29">
        <v>742</v>
      </c>
      <c r="F45" s="26">
        <v>66.026870000000002</v>
      </c>
      <c r="G45" s="27">
        <v>0.83126434145493799</v>
      </c>
      <c r="H45" s="30"/>
    </row>
    <row r="46" spans="2:8" x14ac:dyDescent="0.2">
      <c r="B46" s="25" t="s">
        <v>240</v>
      </c>
      <c r="C46" s="25" t="s">
        <v>241</v>
      </c>
      <c r="D46" s="25" t="s">
        <v>242</v>
      </c>
      <c r="E46" s="29">
        <v>27992</v>
      </c>
      <c r="F46" s="26">
        <v>64.885456000000005</v>
      </c>
      <c r="G46" s="27">
        <v>0.81689418038206796</v>
      </c>
      <c r="H46" s="30"/>
    </row>
    <row r="47" spans="2:8" x14ac:dyDescent="0.2">
      <c r="B47" s="25" t="s">
        <v>243</v>
      </c>
      <c r="C47" s="25" t="s">
        <v>244</v>
      </c>
      <c r="D47" s="25" t="s">
        <v>245</v>
      </c>
      <c r="E47" s="29">
        <v>2079</v>
      </c>
      <c r="F47" s="26">
        <v>59.440688999999999</v>
      </c>
      <c r="G47" s="27">
        <v>0.74834571436163499</v>
      </c>
      <c r="H47" s="30"/>
    </row>
    <row r="48" spans="2:8" x14ac:dyDescent="0.2">
      <c r="B48" s="25" t="s">
        <v>246</v>
      </c>
      <c r="C48" s="25" t="s">
        <v>247</v>
      </c>
      <c r="D48" s="25" t="s">
        <v>42</v>
      </c>
      <c r="E48" s="29">
        <v>4055</v>
      </c>
      <c r="F48" s="26">
        <v>57.143059999999998</v>
      </c>
      <c r="G48" s="27">
        <v>0.71941905075342805</v>
      </c>
      <c r="H48" s="30"/>
    </row>
    <row r="49" spans="2:9" x14ac:dyDescent="0.2">
      <c r="B49" s="25" t="s">
        <v>248</v>
      </c>
      <c r="C49" s="25" t="s">
        <v>249</v>
      </c>
      <c r="D49" s="25" t="s">
        <v>57</v>
      </c>
      <c r="E49" s="29">
        <v>23644</v>
      </c>
      <c r="F49" s="26">
        <v>57.064793999999999</v>
      </c>
      <c r="G49" s="27">
        <v>0.71843369835146997</v>
      </c>
      <c r="H49" s="30"/>
    </row>
    <row r="50" spans="2:9" x14ac:dyDescent="0.2">
      <c r="B50" s="25" t="s">
        <v>58</v>
      </c>
      <c r="C50" s="25" t="s">
        <v>59</v>
      </c>
      <c r="D50" s="25" t="s">
        <v>30</v>
      </c>
      <c r="E50" s="29">
        <v>3238</v>
      </c>
      <c r="F50" s="26">
        <v>56.357390000000002</v>
      </c>
      <c r="G50" s="27">
        <v>0.70952763146987197</v>
      </c>
      <c r="H50" s="30"/>
    </row>
    <row r="51" spans="2:9" x14ac:dyDescent="0.2">
      <c r="B51" s="25" t="s">
        <v>250</v>
      </c>
      <c r="C51" s="25" t="s">
        <v>251</v>
      </c>
      <c r="D51" s="25" t="s">
        <v>106</v>
      </c>
      <c r="E51" s="29">
        <v>5363</v>
      </c>
      <c r="F51" s="26">
        <v>55.887822999999997</v>
      </c>
      <c r="G51" s="27">
        <v>0.703615882161992</v>
      </c>
      <c r="H51" s="30"/>
    </row>
    <row r="52" spans="2:9" x14ac:dyDescent="0.2">
      <c r="B52" s="25" t="s">
        <v>252</v>
      </c>
      <c r="C52" s="25" t="s">
        <v>253</v>
      </c>
      <c r="D52" s="25" t="s">
        <v>42</v>
      </c>
      <c r="E52" s="29">
        <v>4393</v>
      </c>
      <c r="F52" s="26">
        <v>50.712792</v>
      </c>
      <c r="G52" s="27">
        <v>0.63846333538484101</v>
      </c>
      <c r="H52" s="30"/>
    </row>
    <row r="53" spans="2:9" x14ac:dyDescent="0.2">
      <c r="B53" s="25" t="s">
        <v>49</v>
      </c>
      <c r="C53" s="25" t="s">
        <v>50</v>
      </c>
      <c r="D53" s="25" t="s">
        <v>51</v>
      </c>
      <c r="E53" s="29">
        <v>4693</v>
      </c>
      <c r="F53" s="26">
        <v>48.689875000000001</v>
      </c>
      <c r="G53" s="27">
        <v>0.61299523780845999</v>
      </c>
      <c r="H53" s="30"/>
    </row>
    <row r="54" spans="2:9" x14ac:dyDescent="0.2">
      <c r="B54" s="25" t="s">
        <v>254</v>
      </c>
      <c r="C54" s="25" t="s">
        <v>255</v>
      </c>
      <c r="D54" s="25" t="s">
        <v>54</v>
      </c>
      <c r="E54" s="29">
        <v>15060</v>
      </c>
      <c r="F54" s="26">
        <v>46.512810000000002</v>
      </c>
      <c r="G54" s="27">
        <v>0.58558644948440897</v>
      </c>
      <c r="H54" s="30"/>
    </row>
    <row r="55" spans="2:9" x14ac:dyDescent="0.2">
      <c r="B55" s="25" t="s">
        <v>256</v>
      </c>
      <c r="C55" s="25" t="s">
        <v>257</v>
      </c>
      <c r="D55" s="25" t="s">
        <v>30</v>
      </c>
      <c r="E55" s="29">
        <v>7752</v>
      </c>
      <c r="F55" s="26">
        <v>42.120491999999999</v>
      </c>
      <c r="G55" s="27">
        <v>0.53028809398564503</v>
      </c>
      <c r="H55" s="30"/>
    </row>
    <row r="56" spans="2:9" x14ac:dyDescent="0.2">
      <c r="B56" s="25" t="s">
        <v>258</v>
      </c>
      <c r="C56" s="25" t="s">
        <v>259</v>
      </c>
      <c r="D56" s="25" t="s">
        <v>175</v>
      </c>
      <c r="E56" s="29">
        <v>19516</v>
      </c>
      <c r="F56" s="26">
        <v>36.007019999999997</v>
      </c>
      <c r="G56" s="27">
        <v>0.4533207733163</v>
      </c>
      <c r="H56" s="30"/>
    </row>
    <row r="57" spans="2:9" x14ac:dyDescent="0.2">
      <c r="B57" s="24" t="s">
        <v>123</v>
      </c>
      <c r="C57" s="24"/>
      <c r="D57" s="24"/>
      <c r="E57" s="24"/>
      <c r="F57" s="31">
        <f>SUM(F7:F56)</f>
        <v>7940.9044000000004</v>
      </c>
      <c r="G57" s="32">
        <f>SUM(G7:G56)</f>
        <v>99.97430843871021</v>
      </c>
      <c r="H57" s="24"/>
      <c r="I57" s="18"/>
    </row>
    <row r="58" spans="2:9" x14ac:dyDescent="0.2">
      <c r="B58" s="24" t="s">
        <v>124</v>
      </c>
      <c r="C58" s="24"/>
      <c r="D58" s="24"/>
      <c r="E58" s="24"/>
      <c r="F58" s="33" t="s">
        <v>125</v>
      </c>
      <c r="G58" s="34" t="s">
        <v>125</v>
      </c>
      <c r="H58" s="24"/>
      <c r="I58" s="18"/>
    </row>
    <row r="59" spans="2:9" x14ac:dyDescent="0.2">
      <c r="B59" s="24" t="s">
        <v>123</v>
      </c>
      <c r="C59" s="24"/>
      <c r="D59" s="24"/>
      <c r="E59" s="24"/>
      <c r="F59" s="35" t="s">
        <v>125</v>
      </c>
      <c r="G59" s="36" t="s">
        <v>125</v>
      </c>
      <c r="H59" s="24"/>
      <c r="I59" s="18"/>
    </row>
    <row r="60" spans="2:9" x14ac:dyDescent="0.2">
      <c r="B60" s="37" t="s">
        <v>126</v>
      </c>
      <c r="C60" s="37"/>
      <c r="D60" s="37"/>
      <c r="E60" s="37"/>
      <c r="F60" s="38">
        <f>F57</f>
        <v>7940.9044000000004</v>
      </c>
      <c r="G60" s="39">
        <f>G57</f>
        <v>99.97430843871021</v>
      </c>
      <c r="H60" s="24"/>
      <c r="I60" s="18"/>
    </row>
    <row r="61" spans="2:9" x14ac:dyDescent="0.2">
      <c r="B61" s="24" t="s">
        <v>139</v>
      </c>
      <c r="C61" s="24"/>
      <c r="D61" s="24"/>
      <c r="E61" s="24"/>
      <c r="F61" s="31">
        <v>2.1154446</v>
      </c>
      <c r="G61" s="32">
        <v>2.6633000508783901E-2</v>
      </c>
      <c r="H61" s="30">
        <v>4.6890670000000002E-2</v>
      </c>
      <c r="I61" s="19"/>
    </row>
    <row r="62" spans="2:9" x14ac:dyDescent="0.2">
      <c r="B62" s="25"/>
      <c r="C62" s="25"/>
      <c r="D62" s="25"/>
      <c r="E62" s="25"/>
      <c r="F62" s="26"/>
      <c r="G62" s="27"/>
      <c r="H62" s="25"/>
    </row>
    <row r="63" spans="2:9" x14ac:dyDescent="0.2">
      <c r="B63" s="46" t="s">
        <v>142</v>
      </c>
      <c r="C63" s="46"/>
      <c r="D63" s="46"/>
      <c r="E63" s="46"/>
      <c r="F63" s="31">
        <f>F64-(F57+F61)</f>
        <v>-7.4778000000151224E-2</v>
      </c>
      <c r="G63" s="32">
        <f>G64-(G57+G61)</f>
        <v>-9.4143921899103589E-4</v>
      </c>
      <c r="H63" s="24"/>
      <c r="I63" s="18"/>
    </row>
    <row r="64" spans="2:9" x14ac:dyDescent="0.2">
      <c r="B64" s="42" t="s">
        <v>140</v>
      </c>
      <c r="C64" s="42"/>
      <c r="D64" s="42"/>
      <c r="E64" s="42"/>
      <c r="F64" s="43">
        <v>7942.9450666000002</v>
      </c>
      <c r="G64" s="44">
        <v>100</v>
      </c>
      <c r="H64" s="45"/>
      <c r="I64" s="18"/>
    </row>
    <row r="66" spans="2:4" x14ac:dyDescent="0.2">
      <c r="B66" s="18" t="s">
        <v>1683</v>
      </c>
    </row>
    <row r="68" spans="2:4" x14ac:dyDescent="0.2">
      <c r="B68" s="18" t="s">
        <v>157</v>
      </c>
    </row>
    <row r="69" spans="2:4" x14ac:dyDescent="0.2">
      <c r="B69" s="18"/>
    </row>
    <row r="70" spans="2:4" x14ac:dyDescent="0.2">
      <c r="B70" s="65" t="s">
        <v>1599</v>
      </c>
    </row>
    <row r="71" spans="2:4" x14ac:dyDescent="0.2">
      <c r="B71" s="65" t="s">
        <v>1600</v>
      </c>
    </row>
    <row r="72" spans="2:4" x14ac:dyDescent="0.2">
      <c r="B72" s="65" t="s">
        <v>1601</v>
      </c>
    </row>
    <row r="73" spans="2:4" x14ac:dyDescent="0.2">
      <c r="B73" s="62"/>
    </row>
    <row r="74" spans="2:4" x14ac:dyDescent="0.2">
      <c r="B74" s="66" t="s">
        <v>1602</v>
      </c>
      <c r="C74" s="103" t="s">
        <v>1681</v>
      </c>
      <c r="D74" s="103" t="s">
        <v>1635</v>
      </c>
    </row>
    <row r="75" spans="2:4" x14ac:dyDescent="0.2">
      <c r="B75" s="69" t="s">
        <v>1604</v>
      </c>
      <c r="C75" s="102" t="s">
        <v>1637</v>
      </c>
      <c r="D75" s="105">
        <v>12.344799999999999</v>
      </c>
    </row>
    <row r="76" spans="2:4" x14ac:dyDescent="0.2">
      <c r="B76" s="65"/>
      <c r="C76" s="140"/>
      <c r="D76" s="135"/>
    </row>
    <row r="77" spans="2:4" x14ac:dyDescent="0.2">
      <c r="B77" s="62" t="s">
        <v>1682</v>
      </c>
      <c r="C77" s="140"/>
      <c r="D77" s="135"/>
    </row>
    <row r="78" spans="2:4" x14ac:dyDescent="0.2">
      <c r="B78" s="62"/>
    </row>
    <row r="79" spans="2:4" x14ac:dyDescent="0.2">
      <c r="B79" s="65" t="s">
        <v>1666</v>
      </c>
    </row>
    <row r="80" spans="2:4" x14ac:dyDescent="0.2">
      <c r="B80" s="65" t="s">
        <v>1665</v>
      </c>
    </row>
    <row r="81" spans="2:5" x14ac:dyDescent="0.2">
      <c r="B81" s="65" t="s">
        <v>1663</v>
      </c>
    </row>
    <row r="82" spans="2:5" x14ac:dyDescent="0.2">
      <c r="B82" s="106" t="s">
        <v>1680</v>
      </c>
      <c r="E82" s="18"/>
    </row>
    <row r="83" spans="2:5" x14ac:dyDescent="0.2">
      <c r="B83" s="65" t="s">
        <v>1664</v>
      </c>
      <c r="E83" s="55"/>
    </row>
    <row r="84" spans="2:5" x14ac:dyDescent="0.2">
      <c r="B84" s="18"/>
    </row>
    <row r="86" spans="2:5" x14ac:dyDescent="0.2">
      <c r="B86" s="18" t="s">
        <v>158</v>
      </c>
    </row>
    <row r="103" spans="2:2" x14ac:dyDescent="0.2">
      <c r="B103" s="62" t="s">
        <v>1568</v>
      </c>
    </row>
    <row r="104" spans="2:2" x14ac:dyDescent="0.2">
      <c r="B104" s="63" t="s">
        <v>1577</v>
      </c>
    </row>
  </sheetData>
  <mergeCells count="1">
    <mergeCell ref="B1:C1"/>
  </mergeCells>
  <conditionalFormatting sqref="G1:G3 G5:G122">
    <cfRule type="cellIs" dxfId="16" priority="1" stopIfTrue="1" operator="between">
      <formula>0.009</formula>
      <formula>-0.009</formula>
    </cfRule>
  </conditionalFormatting>
  <hyperlinks>
    <hyperlink ref="A2" location="Index!A1" display="-" xr:uid="{3C756037-0F73-48DA-9916-0C010565D9C2}"/>
  </hyperlinks>
  <pageMargins left="0.7" right="0.7" top="0.75" bottom="0.75" header="0.3" footer="0.3"/>
  <pageSetup paperSize="9" scale="55" orientation="portrait" r:id="rId1"/>
  <headerFooter>
    <oddFooter>&amp;C&amp;1#&amp;"Calibri"&amp;10&amp;K000000RESTRICTED</oddFooter>
    <evenFooter>&amp;LPUBLIC</evenFooter>
    <firstFooter>&amp;LPUBLIC</firstFooter>
  </headerFooter>
  <colBreaks count="1" manualBreakCount="1">
    <brk id="8" max="72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B839D-2530-4EC8-B1DA-E7868F17022C}">
  <dimension ref="A1:I185"/>
  <sheetViews>
    <sheetView view="pageBreakPreview" zoomScaleNormal="100" zoomScaleSheetLayoutView="100" workbookViewId="0"/>
  </sheetViews>
  <sheetFormatPr defaultColWidth="9.21875" defaultRowHeight="10.199999999999999" x14ac:dyDescent="0.2"/>
  <cols>
    <col min="1" max="1" width="7.21875" style="6" customWidth="1"/>
    <col min="2" max="2" width="52.77734375" style="6" bestFit="1" customWidth="1"/>
    <col min="3" max="3" width="14.21875" style="6" bestFit="1" customWidth="1"/>
    <col min="4" max="4" width="32.21875" style="6" bestFit="1" customWidth="1"/>
    <col min="5" max="5" width="13.77734375" style="6" bestFit="1" customWidth="1"/>
    <col min="6" max="6" width="14.21875" style="8" customWidth="1"/>
    <col min="7" max="7" width="10.21875" style="13" customWidth="1"/>
    <col min="8" max="8" width="13.77734375" style="6" bestFit="1" customWidth="1"/>
    <col min="9" max="16384" width="9.21875" style="6"/>
  </cols>
  <sheetData>
    <row r="1" spans="1:9" s="1" customFormat="1" ht="16.8" customHeight="1" x14ac:dyDescent="0.25">
      <c r="B1" s="146" t="s">
        <v>11</v>
      </c>
      <c r="C1" s="147"/>
      <c r="D1" s="10"/>
      <c r="F1" s="5"/>
      <c r="G1" s="13"/>
    </row>
    <row r="2" spans="1:9" s="1" customFormat="1" ht="14.4" x14ac:dyDescent="0.3">
      <c r="A2" s="59" t="s">
        <v>1598</v>
      </c>
      <c r="F2" s="5"/>
      <c r="G2" s="13"/>
    </row>
    <row r="3" spans="1:9" s="1" customFormat="1" ht="12" x14ac:dyDescent="0.2">
      <c r="B3" s="7" t="s">
        <v>9</v>
      </c>
      <c r="C3" s="2"/>
      <c r="D3" s="3"/>
      <c r="E3" s="3"/>
      <c r="F3" s="4"/>
      <c r="G3" s="13"/>
    </row>
    <row r="4" spans="1:9" s="1" customFormat="1" ht="36.75" customHeight="1" x14ac:dyDescent="0.2">
      <c r="B4" s="20" t="s">
        <v>7</v>
      </c>
      <c r="C4" s="20" t="s">
        <v>8</v>
      </c>
      <c r="D4" s="21" t="s">
        <v>145</v>
      </c>
      <c r="E4" s="21" t="s">
        <v>0</v>
      </c>
      <c r="F4" s="22" t="s">
        <v>4</v>
      </c>
      <c r="G4" s="23" t="s">
        <v>5</v>
      </c>
      <c r="H4" s="56" t="s">
        <v>6</v>
      </c>
      <c r="I4" s="9"/>
    </row>
    <row r="5" spans="1:9" x14ac:dyDescent="0.2">
      <c r="B5" s="24" t="s">
        <v>25</v>
      </c>
      <c r="C5" s="25"/>
      <c r="D5" s="25"/>
      <c r="E5" s="25"/>
      <c r="F5" s="26"/>
      <c r="G5" s="27"/>
      <c r="H5" s="25"/>
    </row>
    <row r="6" spans="1:9" x14ac:dyDescent="0.2">
      <c r="B6" s="24" t="s">
        <v>26</v>
      </c>
      <c r="C6" s="25"/>
      <c r="D6" s="25"/>
      <c r="E6" s="25"/>
      <c r="F6" s="26"/>
      <c r="G6" s="27"/>
      <c r="H6" s="25"/>
    </row>
    <row r="7" spans="1:9" x14ac:dyDescent="0.2">
      <c r="B7" s="25" t="s">
        <v>161</v>
      </c>
      <c r="C7" s="25" t="s">
        <v>162</v>
      </c>
      <c r="D7" s="25" t="s">
        <v>62</v>
      </c>
      <c r="E7" s="29">
        <v>25685</v>
      </c>
      <c r="F7" s="26">
        <v>373.4599</v>
      </c>
      <c r="G7" s="27">
        <v>7.9979432037787204</v>
      </c>
      <c r="H7" s="30"/>
    </row>
    <row r="8" spans="1:9" x14ac:dyDescent="0.2">
      <c r="B8" s="25" t="s">
        <v>159</v>
      </c>
      <c r="C8" s="25" t="s">
        <v>160</v>
      </c>
      <c r="D8" s="25" t="s">
        <v>62</v>
      </c>
      <c r="E8" s="29">
        <v>47823</v>
      </c>
      <c r="F8" s="26">
        <v>339.06506999999999</v>
      </c>
      <c r="G8" s="27">
        <v>7.2613503410814797</v>
      </c>
      <c r="H8" s="30"/>
    </row>
    <row r="9" spans="1:9" x14ac:dyDescent="0.2">
      <c r="B9" s="25" t="s">
        <v>165</v>
      </c>
      <c r="C9" s="25" t="s">
        <v>166</v>
      </c>
      <c r="D9" s="25" t="s">
        <v>167</v>
      </c>
      <c r="E9" s="29">
        <v>14533</v>
      </c>
      <c r="F9" s="26">
        <v>263.32342699999998</v>
      </c>
      <c r="G9" s="27">
        <v>5.6392823255465201</v>
      </c>
      <c r="H9" s="30"/>
    </row>
    <row r="10" spans="1:9" x14ac:dyDescent="0.2">
      <c r="B10" s="25" t="s">
        <v>171</v>
      </c>
      <c r="C10" s="25" t="s">
        <v>172</v>
      </c>
      <c r="D10" s="25" t="s">
        <v>62</v>
      </c>
      <c r="E10" s="29">
        <v>24302</v>
      </c>
      <c r="F10" s="26">
        <v>257.60120000000001</v>
      </c>
      <c r="G10" s="27">
        <v>5.5167362461813001</v>
      </c>
      <c r="H10" s="30"/>
    </row>
    <row r="11" spans="1:9" x14ac:dyDescent="0.2">
      <c r="B11" s="25" t="s">
        <v>163</v>
      </c>
      <c r="C11" s="25" t="s">
        <v>164</v>
      </c>
      <c r="D11" s="25" t="s">
        <v>85</v>
      </c>
      <c r="E11" s="29">
        <v>16713</v>
      </c>
      <c r="F11" s="26">
        <v>213.42500999999999</v>
      </c>
      <c r="G11" s="27">
        <v>4.5706677162552296</v>
      </c>
      <c r="H11" s="30"/>
    </row>
    <row r="12" spans="1:9" x14ac:dyDescent="0.2">
      <c r="B12" s="25" t="s">
        <v>178</v>
      </c>
      <c r="C12" s="25" t="s">
        <v>179</v>
      </c>
      <c r="D12" s="25" t="s">
        <v>54</v>
      </c>
      <c r="E12" s="29">
        <v>5283</v>
      </c>
      <c r="F12" s="26">
        <v>173.38806</v>
      </c>
      <c r="G12" s="27">
        <v>3.7132443298286599</v>
      </c>
      <c r="H12" s="30"/>
    </row>
    <row r="13" spans="1:9" x14ac:dyDescent="0.2">
      <c r="B13" s="25" t="s">
        <v>168</v>
      </c>
      <c r="C13" s="25" t="s">
        <v>169</v>
      </c>
      <c r="D13" s="25" t="s">
        <v>170</v>
      </c>
      <c r="E13" s="29">
        <v>3560</v>
      </c>
      <c r="F13" s="26">
        <v>143.99843999999999</v>
      </c>
      <c r="G13" s="27">
        <v>3.0838420525275598</v>
      </c>
      <c r="H13" s="30"/>
    </row>
    <row r="14" spans="1:9" x14ac:dyDescent="0.2">
      <c r="B14" s="25" t="s">
        <v>43</v>
      </c>
      <c r="C14" s="25" t="s">
        <v>44</v>
      </c>
      <c r="D14" s="25" t="s">
        <v>45</v>
      </c>
      <c r="E14" s="29">
        <v>71486</v>
      </c>
      <c r="F14" s="26">
        <v>131.78444099999999</v>
      </c>
      <c r="G14" s="27">
        <v>2.8222694705903599</v>
      </c>
      <c r="H14" s="30"/>
    </row>
    <row r="15" spans="1:9" x14ac:dyDescent="0.2">
      <c r="B15" s="25" t="s">
        <v>260</v>
      </c>
      <c r="C15" s="25" t="s">
        <v>261</v>
      </c>
      <c r="D15" s="25" t="s">
        <v>48</v>
      </c>
      <c r="E15" s="29">
        <v>25941</v>
      </c>
      <c r="F15" s="26">
        <v>113.8680195</v>
      </c>
      <c r="G15" s="27">
        <v>2.4385749385349502</v>
      </c>
      <c r="H15" s="30"/>
    </row>
    <row r="16" spans="1:9" x14ac:dyDescent="0.2">
      <c r="B16" s="25" t="s">
        <v>228</v>
      </c>
      <c r="C16" s="25" t="s">
        <v>229</v>
      </c>
      <c r="D16" s="25" t="s">
        <v>230</v>
      </c>
      <c r="E16" s="29">
        <v>7026</v>
      </c>
      <c r="F16" s="26">
        <v>105.14409000000001</v>
      </c>
      <c r="G16" s="27">
        <v>2.2517449933259202</v>
      </c>
      <c r="H16" s="30"/>
    </row>
    <row r="17" spans="2:8" x14ac:dyDescent="0.2">
      <c r="B17" s="25" t="s">
        <v>240</v>
      </c>
      <c r="C17" s="25" t="s">
        <v>241</v>
      </c>
      <c r="D17" s="25" t="s">
        <v>242</v>
      </c>
      <c r="E17" s="29">
        <v>44583</v>
      </c>
      <c r="F17" s="26">
        <v>103.343394</v>
      </c>
      <c r="G17" s="27">
        <v>2.2131816446631301</v>
      </c>
      <c r="H17" s="30"/>
    </row>
    <row r="18" spans="2:8" x14ac:dyDescent="0.2">
      <c r="B18" s="25" t="s">
        <v>173</v>
      </c>
      <c r="C18" s="25" t="s">
        <v>174</v>
      </c>
      <c r="D18" s="25" t="s">
        <v>175</v>
      </c>
      <c r="E18" s="29">
        <v>8978</v>
      </c>
      <c r="F18" s="26">
        <v>101.792564</v>
      </c>
      <c r="G18" s="27">
        <v>2.17996937673633</v>
      </c>
      <c r="H18" s="30"/>
    </row>
    <row r="19" spans="2:8" x14ac:dyDescent="0.2">
      <c r="B19" s="25" t="s">
        <v>83</v>
      </c>
      <c r="C19" s="25" t="s">
        <v>84</v>
      </c>
      <c r="D19" s="25" t="s">
        <v>85</v>
      </c>
      <c r="E19" s="29">
        <v>68055</v>
      </c>
      <c r="F19" s="26">
        <v>94.684921500000002</v>
      </c>
      <c r="G19" s="27">
        <v>2.0277535135934199</v>
      </c>
      <c r="H19" s="30"/>
    </row>
    <row r="20" spans="2:8" x14ac:dyDescent="0.2">
      <c r="B20" s="25" t="s">
        <v>262</v>
      </c>
      <c r="C20" s="25" t="s">
        <v>263</v>
      </c>
      <c r="D20" s="25" t="s">
        <v>42</v>
      </c>
      <c r="E20" s="29">
        <v>4318</v>
      </c>
      <c r="F20" s="26">
        <v>94.495112000000006</v>
      </c>
      <c r="G20" s="27">
        <v>2.0236885909590501</v>
      </c>
      <c r="H20" s="30"/>
    </row>
    <row r="21" spans="2:8" x14ac:dyDescent="0.2">
      <c r="B21" s="25" t="s">
        <v>28</v>
      </c>
      <c r="C21" s="25" t="s">
        <v>29</v>
      </c>
      <c r="D21" s="25" t="s">
        <v>30</v>
      </c>
      <c r="E21" s="29">
        <v>21041</v>
      </c>
      <c r="F21" s="26">
        <v>87.95138</v>
      </c>
      <c r="G21" s="27">
        <v>1.8835493233248299</v>
      </c>
      <c r="H21" s="30"/>
    </row>
    <row r="22" spans="2:8" x14ac:dyDescent="0.2">
      <c r="B22" s="25" t="s">
        <v>208</v>
      </c>
      <c r="C22" s="25" t="s">
        <v>209</v>
      </c>
      <c r="D22" s="25" t="s">
        <v>33</v>
      </c>
      <c r="E22" s="29">
        <v>750</v>
      </c>
      <c r="F22" s="26">
        <v>85.875</v>
      </c>
      <c r="G22" s="27">
        <v>1.83908198075482</v>
      </c>
      <c r="H22" s="30"/>
    </row>
    <row r="23" spans="2:8" x14ac:dyDescent="0.2">
      <c r="B23" s="25" t="s">
        <v>264</v>
      </c>
      <c r="C23" s="25" t="s">
        <v>265</v>
      </c>
      <c r="D23" s="25" t="s">
        <v>62</v>
      </c>
      <c r="E23" s="29">
        <v>365254</v>
      </c>
      <c r="F23" s="26">
        <v>83.387488200000007</v>
      </c>
      <c r="G23" s="27">
        <v>1.78580992103669</v>
      </c>
      <c r="H23" s="30"/>
    </row>
    <row r="24" spans="2:8" x14ac:dyDescent="0.2">
      <c r="B24" s="25" t="s">
        <v>185</v>
      </c>
      <c r="C24" s="25" t="s">
        <v>186</v>
      </c>
      <c r="D24" s="25" t="s">
        <v>175</v>
      </c>
      <c r="E24" s="29">
        <v>3289</v>
      </c>
      <c r="F24" s="26">
        <v>78.912976999999998</v>
      </c>
      <c r="G24" s="27">
        <v>1.6899846759641299</v>
      </c>
      <c r="H24" s="30"/>
    </row>
    <row r="25" spans="2:8" x14ac:dyDescent="0.2">
      <c r="B25" s="25" t="s">
        <v>114</v>
      </c>
      <c r="C25" s="25" t="s">
        <v>115</v>
      </c>
      <c r="D25" s="25" t="s">
        <v>62</v>
      </c>
      <c r="E25" s="29">
        <v>68559</v>
      </c>
      <c r="F25" s="26">
        <v>78.314945699999996</v>
      </c>
      <c r="G25" s="27">
        <v>1.6771773561649199</v>
      </c>
      <c r="H25" s="30"/>
    </row>
    <row r="26" spans="2:8" x14ac:dyDescent="0.2">
      <c r="B26" s="25" t="s">
        <v>233</v>
      </c>
      <c r="C26" s="25" t="s">
        <v>234</v>
      </c>
      <c r="D26" s="25" t="s">
        <v>235</v>
      </c>
      <c r="E26" s="29">
        <v>18535</v>
      </c>
      <c r="F26" s="26">
        <v>74.464362499999993</v>
      </c>
      <c r="G26" s="27">
        <v>1.5947140294864099</v>
      </c>
      <c r="H26" s="30"/>
    </row>
    <row r="27" spans="2:8" x14ac:dyDescent="0.2">
      <c r="B27" s="25" t="s">
        <v>60</v>
      </c>
      <c r="C27" s="25" t="s">
        <v>61</v>
      </c>
      <c r="D27" s="25" t="s">
        <v>62</v>
      </c>
      <c r="E27" s="29">
        <v>5483</v>
      </c>
      <c r="F27" s="26">
        <v>71.278999999999996</v>
      </c>
      <c r="G27" s="27">
        <v>1.5264969374814901</v>
      </c>
      <c r="H27" s="30"/>
    </row>
    <row r="28" spans="2:8" x14ac:dyDescent="0.2">
      <c r="B28" s="25" t="s">
        <v>190</v>
      </c>
      <c r="C28" s="25" t="s">
        <v>191</v>
      </c>
      <c r="D28" s="25" t="s">
        <v>39</v>
      </c>
      <c r="E28" s="29">
        <v>1348</v>
      </c>
      <c r="F28" s="26">
        <v>68.780351999999993</v>
      </c>
      <c r="G28" s="27">
        <v>1.4729863871111999</v>
      </c>
      <c r="H28" s="30"/>
    </row>
    <row r="29" spans="2:8" x14ac:dyDescent="0.2">
      <c r="B29" s="25" t="s">
        <v>216</v>
      </c>
      <c r="C29" s="25" t="s">
        <v>217</v>
      </c>
      <c r="D29" s="25" t="s">
        <v>39</v>
      </c>
      <c r="E29" s="29">
        <v>2539</v>
      </c>
      <c r="F29" s="26">
        <v>67.374904000000001</v>
      </c>
      <c r="G29" s="27">
        <v>1.44288759128368</v>
      </c>
      <c r="H29" s="30"/>
    </row>
    <row r="30" spans="2:8" x14ac:dyDescent="0.2">
      <c r="B30" s="25" t="s">
        <v>266</v>
      </c>
      <c r="C30" s="25" t="s">
        <v>267</v>
      </c>
      <c r="D30" s="25" t="s">
        <v>65</v>
      </c>
      <c r="E30" s="29">
        <v>1493</v>
      </c>
      <c r="F30" s="26">
        <v>66.96105</v>
      </c>
      <c r="G30" s="27">
        <v>1.43402457603986</v>
      </c>
      <c r="H30" s="30"/>
    </row>
    <row r="31" spans="2:8" x14ac:dyDescent="0.2">
      <c r="B31" s="25" t="s">
        <v>268</v>
      </c>
      <c r="C31" s="25" t="s">
        <v>269</v>
      </c>
      <c r="D31" s="25" t="s">
        <v>45</v>
      </c>
      <c r="E31" s="29">
        <v>33262</v>
      </c>
      <c r="F31" s="26">
        <v>64.860900000000001</v>
      </c>
      <c r="G31" s="27">
        <v>1.3890481798607299</v>
      </c>
      <c r="H31" s="30"/>
    </row>
    <row r="32" spans="2:8" x14ac:dyDescent="0.2">
      <c r="B32" s="25" t="s">
        <v>206</v>
      </c>
      <c r="C32" s="25" t="s">
        <v>207</v>
      </c>
      <c r="D32" s="25" t="s">
        <v>175</v>
      </c>
      <c r="E32" s="29">
        <v>4907</v>
      </c>
      <c r="F32" s="26">
        <v>64.389653999999993</v>
      </c>
      <c r="G32" s="27">
        <v>1.37895606891922</v>
      </c>
      <c r="H32" s="30"/>
    </row>
    <row r="33" spans="2:8" x14ac:dyDescent="0.2">
      <c r="B33" s="25" t="s">
        <v>270</v>
      </c>
      <c r="C33" s="25" t="s">
        <v>271</v>
      </c>
      <c r="D33" s="25" t="s">
        <v>54</v>
      </c>
      <c r="E33" s="29">
        <v>1123</v>
      </c>
      <c r="F33" s="26">
        <v>61.203499999999998</v>
      </c>
      <c r="G33" s="27">
        <v>1.3107220263071599</v>
      </c>
      <c r="H33" s="30"/>
    </row>
    <row r="34" spans="2:8" x14ac:dyDescent="0.2">
      <c r="B34" s="25" t="s">
        <v>272</v>
      </c>
      <c r="C34" s="25" t="s">
        <v>273</v>
      </c>
      <c r="D34" s="25" t="s">
        <v>93</v>
      </c>
      <c r="E34" s="29">
        <v>5183</v>
      </c>
      <c r="F34" s="26">
        <v>60.760308999999999</v>
      </c>
      <c r="G34" s="27">
        <v>1.3012307356855299</v>
      </c>
      <c r="H34" s="30"/>
    </row>
    <row r="35" spans="2:8" x14ac:dyDescent="0.2">
      <c r="B35" s="25" t="s">
        <v>182</v>
      </c>
      <c r="C35" s="25" t="s">
        <v>183</v>
      </c>
      <c r="D35" s="25" t="s">
        <v>184</v>
      </c>
      <c r="E35" s="29">
        <v>23269</v>
      </c>
      <c r="F35" s="26">
        <v>59.452294999999999</v>
      </c>
      <c r="G35" s="27">
        <v>1.27321856709194</v>
      </c>
      <c r="H35" s="30"/>
    </row>
    <row r="36" spans="2:8" x14ac:dyDescent="0.2">
      <c r="B36" s="25" t="s">
        <v>119</v>
      </c>
      <c r="C36" s="25" t="s">
        <v>120</v>
      </c>
      <c r="D36" s="25" t="s">
        <v>57</v>
      </c>
      <c r="E36" s="29">
        <v>17407</v>
      </c>
      <c r="F36" s="26">
        <v>58.539740999999999</v>
      </c>
      <c r="G36" s="27">
        <v>1.2536754914835999</v>
      </c>
      <c r="H36" s="30"/>
    </row>
    <row r="37" spans="2:8" x14ac:dyDescent="0.2">
      <c r="B37" s="25" t="s">
        <v>187</v>
      </c>
      <c r="C37" s="25" t="s">
        <v>188</v>
      </c>
      <c r="D37" s="25" t="s">
        <v>189</v>
      </c>
      <c r="E37" s="29">
        <v>16965</v>
      </c>
      <c r="F37" s="26">
        <v>55.662165000000002</v>
      </c>
      <c r="G37" s="27">
        <v>1.1920498941636299</v>
      </c>
      <c r="H37" s="30"/>
    </row>
    <row r="38" spans="2:8" x14ac:dyDescent="0.2">
      <c r="B38" s="25" t="s">
        <v>274</v>
      </c>
      <c r="C38" s="25" t="s">
        <v>275</v>
      </c>
      <c r="D38" s="25" t="s">
        <v>276</v>
      </c>
      <c r="E38" s="29">
        <v>585</v>
      </c>
      <c r="F38" s="26">
        <v>55.253250000000001</v>
      </c>
      <c r="G38" s="27">
        <v>1.18329265156497</v>
      </c>
      <c r="H38" s="30"/>
    </row>
    <row r="39" spans="2:8" x14ac:dyDescent="0.2">
      <c r="B39" s="25" t="s">
        <v>192</v>
      </c>
      <c r="C39" s="25" t="s">
        <v>193</v>
      </c>
      <c r="D39" s="25" t="s">
        <v>42</v>
      </c>
      <c r="E39" s="29">
        <v>2721</v>
      </c>
      <c r="F39" s="26">
        <v>54.006408</v>
      </c>
      <c r="G39" s="27">
        <v>1.15659053039992</v>
      </c>
      <c r="H39" s="30"/>
    </row>
    <row r="40" spans="2:8" x14ac:dyDescent="0.2">
      <c r="B40" s="25" t="s">
        <v>277</v>
      </c>
      <c r="C40" s="25" t="s">
        <v>278</v>
      </c>
      <c r="D40" s="25" t="s">
        <v>189</v>
      </c>
      <c r="E40" s="29">
        <v>7477</v>
      </c>
      <c r="F40" s="26">
        <v>49.527647999999999</v>
      </c>
      <c r="G40" s="27">
        <v>1.06067429386862</v>
      </c>
      <c r="H40" s="30"/>
    </row>
    <row r="41" spans="2:8" x14ac:dyDescent="0.2">
      <c r="B41" s="25" t="s">
        <v>200</v>
      </c>
      <c r="C41" s="25" t="s">
        <v>201</v>
      </c>
      <c r="D41" s="25" t="s">
        <v>202</v>
      </c>
      <c r="E41" s="29">
        <v>14916</v>
      </c>
      <c r="F41" s="26">
        <v>48.834983999999999</v>
      </c>
      <c r="G41" s="27">
        <v>1.0458403389211099</v>
      </c>
      <c r="H41" s="30"/>
    </row>
    <row r="42" spans="2:8" x14ac:dyDescent="0.2">
      <c r="B42" s="25" t="s">
        <v>279</v>
      </c>
      <c r="C42" s="25" t="s">
        <v>280</v>
      </c>
      <c r="D42" s="25" t="s">
        <v>74</v>
      </c>
      <c r="E42" s="29">
        <v>9742</v>
      </c>
      <c r="F42" s="26">
        <v>45.894562000000001</v>
      </c>
      <c r="G42" s="27">
        <v>0.98286884412034903</v>
      </c>
      <c r="H42" s="30"/>
    </row>
    <row r="43" spans="2:8" x14ac:dyDescent="0.2">
      <c r="B43" s="25" t="s">
        <v>281</v>
      </c>
      <c r="C43" s="25" t="s">
        <v>282</v>
      </c>
      <c r="D43" s="25" t="s">
        <v>48</v>
      </c>
      <c r="E43" s="29">
        <v>26760</v>
      </c>
      <c r="F43" s="26">
        <v>45.673968000000002</v>
      </c>
      <c r="G43" s="27">
        <v>0.97814464673504897</v>
      </c>
      <c r="H43" s="30"/>
    </row>
    <row r="44" spans="2:8" x14ac:dyDescent="0.2">
      <c r="B44" s="25" t="s">
        <v>198</v>
      </c>
      <c r="C44" s="25" t="s">
        <v>199</v>
      </c>
      <c r="D44" s="25" t="s">
        <v>57</v>
      </c>
      <c r="E44" s="29">
        <v>3816</v>
      </c>
      <c r="F44" s="26">
        <v>42.353783999999997</v>
      </c>
      <c r="G44" s="27">
        <v>0.90704024420590301</v>
      </c>
      <c r="H44" s="30"/>
    </row>
    <row r="45" spans="2:8" x14ac:dyDescent="0.2">
      <c r="B45" s="25" t="s">
        <v>214</v>
      </c>
      <c r="C45" s="25" t="s">
        <v>215</v>
      </c>
      <c r="D45" s="25" t="s">
        <v>45</v>
      </c>
      <c r="E45" s="29">
        <v>3225</v>
      </c>
      <c r="F45" s="26">
        <v>42.173324999999998</v>
      </c>
      <c r="G45" s="27">
        <v>0.90317557002639703</v>
      </c>
      <c r="H45" s="30"/>
    </row>
    <row r="46" spans="2:8" x14ac:dyDescent="0.2">
      <c r="B46" s="25" t="s">
        <v>180</v>
      </c>
      <c r="C46" s="25" t="s">
        <v>181</v>
      </c>
      <c r="D46" s="25" t="s">
        <v>57</v>
      </c>
      <c r="E46" s="29">
        <v>3955</v>
      </c>
      <c r="F46" s="26">
        <v>41.804349999999999</v>
      </c>
      <c r="G46" s="27">
        <v>0.89527367455217299</v>
      </c>
      <c r="H46" s="30"/>
    </row>
    <row r="47" spans="2:8" x14ac:dyDescent="0.2">
      <c r="B47" s="25" t="s">
        <v>96</v>
      </c>
      <c r="C47" s="25" t="s">
        <v>97</v>
      </c>
      <c r="D47" s="25" t="s">
        <v>93</v>
      </c>
      <c r="E47" s="29">
        <v>1591</v>
      </c>
      <c r="F47" s="26">
        <v>41.717610999999998</v>
      </c>
      <c r="G47" s="27">
        <v>0.89341608931865102</v>
      </c>
      <c r="H47" s="30"/>
    </row>
    <row r="48" spans="2:8" x14ac:dyDescent="0.2">
      <c r="B48" s="25" t="s">
        <v>283</v>
      </c>
      <c r="C48" s="25" t="s">
        <v>284</v>
      </c>
      <c r="D48" s="25" t="s">
        <v>90</v>
      </c>
      <c r="E48" s="29">
        <v>8704</v>
      </c>
      <c r="F48" s="26">
        <v>38.528255999999999</v>
      </c>
      <c r="G48" s="27">
        <v>0.82511349472499396</v>
      </c>
      <c r="H48" s="30"/>
    </row>
    <row r="49" spans="2:8" x14ac:dyDescent="0.2">
      <c r="B49" s="25" t="s">
        <v>222</v>
      </c>
      <c r="C49" s="25" t="s">
        <v>223</v>
      </c>
      <c r="D49" s="25" t="s">
        <v>122</v>
      </c>
      <c r="E49" s="29">
        <v>2080</v>
      </c>
      <c r="F49" s="26">
        <v>33.136479999999999</v>
      </c>
      <c r="G49" s="27">
        <v>0.70964428848492001</v>
      </c>
      <c r="H49" s="30"/>
    </row>
    <row r="50" spans="2:8" x14ac:dyDescent="0.2">
      <c r="B50" s="25" t="s">
        <v>52</v>
      </c>
      <c r="C50" s="25" t="s">
        <v>53</v>
      </c>
      <c r="D50" s="25" t="s">
        <v>54</v>
      </c>
      <c r="E50" s="29">
        <v>763</v>
      </c>
      <c r="F50" s="26">
        <v>33.124119</v>
      </c>
      <c r="G50" s="27">
        <v>0.70937956775870104</v>
      </c>
      <c r="H50" s="30"/>
    </row>
    <row r="51" spans="2:8" x14ac:dyDescent="0.2">
      <c r="B51" s="25" t="s">
        <v>224</v>
      </c>
      <c r="C51" s="25" t="s">
        <v>225</v>
      </c>
      <c r="D51" s="25" t="s">
        <v>57</v>
      </c>
      <c r="E51" s="29">
        <v>1604</v>
      </c>
      <c r="F51" s="26">
        <v>32.416840000000001</v>
      </c>
      <c r="G51" s="27">
        <v>0.69423262086768101</v>
      </c>
      <c r="H51" s="30"/>
    </row>
    <row r="52" spans="2:8" x14ac:dyDescent="0.2">
      <c r="B52" s="25" t="s">
        <v>66</v>
      </c>
      <c r="C52" s="25" t="s">
        <v>67</v>
      </c>
      <c r="D52" s="25" t="s">
        <v>68</v>
      </c>
      <c r="E52" s="29">
        <v>17128</v>
      </c>
      <c r="F52" s="26">
        <v>30.402200000000001</v>
      </c>
      <c r="G52" s="27">
        <v>0.651087489901651</v>
      </c>
      <c r="H52" s="30"/>
    </row>
    <row r="53" spans="2:8" x14ac:dyDescent="0.2">
      <c r="B53" s="25" t="s">
        <v>285</v>
      </c>
      <c r="C53" s="25" t="s">
        <v>286</v>
      </c>
      <c r="D53" s="25" t="s">
        <v>57</v>
      </c>
      <c r="E53" s="29">
        <v>8605</v>
      </c>
      <c r="F53" s="26">
        <v>27.819965</v>
      </c>
      <c r="G53" s="27">
        <v>0.59578685690515099</v>
      </c>
      <c r="H53" s="30"/>
    </row>
    <row r="54" spans="2:8" x14ac:dyDescent="0.2">
      <c r="B54" s="25" t="s">
        <v>287</v>
      </c>
      <c r="C54" s="25" t="s">
        <v>288</v>
      </c>
      <c r="D54" s="25" t="s">
        <v>205</v>
      </c>
      <c r="E54" s="29">
        <v>572</v>
      </c>
      <c r="F54" s="26">
        <v>27.465152</v>
      </c>
      <c r="G54" s="27">
        <v>0.58818825201621305</v>
      </c>
      <c r="H54" s="30"/>
    </row>
    <row r="55" spans="2:8" x14ac:dyDescent="0.2">
      <c r="B55" s="25" t="s">
        <v>289</v>
      </c>
      <c r="C55" s="25" t="s">
        <v>290</v>
      </c>
      <c r="D55" s="25" t="s">
        <v>57</v>
      </c>
      <c r="E55" s="29">
        <v>214</v>
      </c>
      <c r="F55" s="26">
        <v>24.91816</v>
      </c>
      <c r="G55" s="27">
        <v>0.533642376123034</v>
      </c>
      <c r="H55" s="30"/>
    </row>
    <row r="56" spans="2:8" x14ac:dyDescent="0.2">
      <c r="B56" s="25" t="s">
        <v>86</v>
      </c>
      <c r="C56" s="25" t="s">
        <v>87</v>
      </c>
      <c r="D56" s="25" t="s">
        <v>62</v>
      </c>
      <c r="E56" s="29">
        <v>6933</v>
      </c>
      <c r="F56" s="26">
        <v>24.730011000000001</v>
      </c>
      <c r="G56" s="27">
        <v>0.52961301442758102</v>
      </c>
      <c r="H56" s="30"/>
    </row>
    <row r="57" spans="2:8" x14ac:dyDescent="0.2">
      <c r="B57" s="25" t="s">
        <v>291</v>
      </c>
      <c r="C57" s="25" t="s">
        <v>292</v>
      </c>
      <c r="D57" s="25" t="s">
        <v>51</v>
      </c>
      <c r="E57" s="29">
        <v>2861</v>
      </c>
      <c r="F57" s="26">
        <v>23.4602</v>
      </c>
      <c r="G57" s="27">
        <v>0.502418993710676</v>
      </c>
      <c r="H57" s="30"/>
    </row>
    <row r="58" spans="2:8" x14ac:dyDescent="0.2">
      <c r="B58" s="25" t="s">
        <v>116</v>
      </c>
      <c r="C58" s="25" t="s">
        <v>117</v>
      </c>
      <c r="D58" s="25" t="s">
        <v>118</v>
      </c>
      <c r="E58" s="29">
        <v>2033</v>
      </c>
      <c r="F58" s="26">
        <v>20.644098499999998</v>
      </c>
      <c r="G58" s="27">
        <v>0.442109922099303</v>
      </c>
      <c r="H58" s="30"/>
    </row>
    <row r="59" spans="2:8" x14ac:dyDescent="0.2">
      <c r="B59" s="25" t="s">
        <v>293</v>
      </c>
      <c r="C59" s="25" t="s">
        <v>294</v>
      </c>
      <c r="D59" s="25" t="s">
        <v>175</v>
      </c>
      <c r="E59" s="29">
        <v>155</v>
      </c>
      <c r="F59" s="26">
        <v>19.437000000000001</v>
      </c>
      <c r="G59" s="27">
        <v>0.41625893985364198</v>
      </c>
      <c r="H59" s="30"/>
    </row>
    <row r="60" spans="2:8" x14ac:dyDescent="0.2">
      <c r="B60" s="25" t="s">
        <v>226</v>
      </c>
      <c r="C60" s="25" t="s">
        <v>227</v>
      </c>
      <c r="D60" s="25" t="s">
        <v>54</v>
      </c>
      <c r="E60" s="29">
        <v>219</v>
      </c>
      <c r="F60" s="26">
        <v>17.418164999999998</v>
      </c>
      <c r="G60" s="27">
        <v>0.37302396959900203</v>
      </c>
      <c r="H60" s="30"/>
    </row>
    <row r="61" spans="2:8" x14ac:dyDescent="0.2">
      <c r="B61" s="25" t="s">
        <v>295</v>
      </c>
      <c r="C61" s="25" t="s">
        <v>296</v>
      </c>
      <c r="D61" s="25" t="s">
        <v>39</v>
      </c>
      <c r="E61" s="29">
        <v>3090</v>
      </c>
      <c r="F61" s="26">
        <v>15.380475000000001</v>
      </c>
      <c r="G61" s="27">
        <v>0.32938520440116498</v>
      </c>
      <c r="H61" s="30"/>
    </row>
    <row r="62" spans="2:8" x14ac:dyDescent="0.2">
      <c r="B62" s="25" t="s">
        <v>297</v>
      </c>
      <c r="C62" s="25" t="s">
        <v>298</v>
      </c>
      <c r="D62" s="25" t="s">
        <v>93</v>
      </c>
      <c r="E62" s="29">
        <v>7404</v>
      </c>
      <c r="F62" s="26">
        <v>14.220122399999999</v>
      </c>
      <c r="G62" s="27">
        <v>0.30453532308550801</v>
      </c>
      <c r="H62" s="30"/>
    </row>
    <row r="63" spans="2:8" x14ac:dyDescent="0.2">
      <c r="B63" s="25" t="s">
        <v>299</v>
      </c>
      <c r="C63" s="25" t="s">
        <v>300</v>
      </c>
      <c r="D63" s="25" t="s">
        <v>90</v>
      </c>
      <c r="E63" s="29">
        <v>299</v>
      </c>
      <c r="F63" s="26">
        <v>13.291148</v>
      </c>
      <c r="G63" s="27">
        <v>0.28464059144507098</v>
      </c>
      <c r="H63" s="30"/>
    </row>
    <row r="64" spans="2:8" x14ac:dyDescent="0.2">
      <c r="B64" s="25" t="s">
        <v>301</v>
      </c>
      <c r="C64" s="25" t="s">
        <v>302</v>
      </c>
      <c r="D64" s="25" t="s">
        <v>90</v>
      </c>
      <c r="E64" s="29">
        <v>70</v>
      </c>
      <c r="F64" s="26">
        <v>12.391400000000001</v>
      </c>
      <c r="G64" s="27">
        <v>0.26537176659476303</v>
      </c>
      <c r="H64" s="30"/>
    </row>
    <row r="65" spans="2:8" x14ac:dyDescent="0.2">
      <c r="B65" s="25" t="s">
        <v>231</v>
      </c>
      <c r="C65" s="25" t="s">
        <v>232</v>
      </c>
      <c r="D65" s="25" t="s">
        <v>175</v>
      </c>
      <c r="E65" s="29">
        <v>658</v>
      </c>
      <c r="F65" s="26">
        <v>10.71224</v>
      </c>
      <c r="G65" s="27">
        <v>0.229411208821206</v>
      </c>
      <c r="H65" s="30"/>
    </row>
    <row r="66" spans="2:8" x14ac:dyDescent="0.2">
      <c r="B66" s="25" t="s">
        <v>303</v>
      </c>
      <c r="C66" s="25" t="s">
        <v>304</v>
      </c>
      <c r="D66" s="25" t="s">
        <v>42</v>
      </c>
      <c r="E66" s="29">
        <v>468</v>
      </c>
      <c r="F66" s="26">
        <v>9.2425320000000006</v>
      </c>
      <c r="G66" s="27">
        <v>0.197936233569139</v>
      </c>
      <c r="H66" s="30"/>
    </row>
    <row r="67" spans="2:8" x14ac:dyDescent="0.2">
      <c r="B67" s="25" t="s">
        <v>218</v>
      </c>
      <c r="C67" s="25" t="s">
        <v>219</v>
      </c>
      <c r="D67" s="25" t="s">
        <v>202</v>
      </c>
      <c r="E67" s="29">
        <v>3409</v>
      </c>
      <c r="F67" s="26">
        <v>8.9844194999999996</v>
      </c>
      <c r="G67" s="27">
        <v>0.19240854742349001</v>
      </c>
      <c r="H67" s="30"/>
    </row>
    <row r="68" spans="2:8" x14ac:dyDescent="0.2">
      <c r="B68" s="25" t="s">
        <v>305</v>
      </c>
      <c r="C68" s="25" t="s">
        <v>306</v>
      </c>
      <c r="D68" s="25" t="s">
        <v>71</v>
      </c>
      <c r="E68" s="29">
        <v>300</v>
      </c>
      <c r="F68" s="26">
        <v>7.6811999999999996</v>
      </c>
      <c r="G68" s="27">
        <v>0.164499056891691</v>
      </c>
      <c r="H68" s="30"/>
    </row>
    <row r="69" spans="2:8" x14ac:dyDescent="0.2">
      <c r="B69" s="25" t="s">
        <v>307</v>
      </c>
      <c r="C69" s="25" t="s">
        <v>308</v>
      </c>
      <c r="D69" s="25" t="s">
        <v>85</v>
      </c>
      <c r="E69" s="29">
        <v>1968</v>
      </c>
      <c r="F69" s="26">
        <v>6.3773039999999996</v>
      </c>
      <c r="G69" s="27">
        <v>0.13657507856996401</v>
      </c>
      <c r="H69" s="30"/>
    </row>
    <row r="70" spans="2:8" x14ac:dyDescent="0.2">
      <c r="B70" s="25" t="s">
        <v>309</v>
      </c>
      <c r="C70" s="25" t="s">
        <v>310</v>
      </c>
      <c r="D70" s="25" t="s">
        <v>90</v>
      </c>
      <c r="E70" s="29">
        <v>125</v>
      </c>
      <c r="F70" s="26">
        <v>4.8769999999999998</v>
      </c>
      <c r="G70" s="27">
        <v>0.104444865445604</v>
      </c>
      <c r="H70" s="30"/>
    </row>
    <row r="71" spans="2:8" x14ac:dyDescent="0.2">
      <c r="B71" s="25" t="s">
        <v>311</v>
      </c>
      <c r="C71" s="25" t="s">
        <v>312</v>
      </c>
      <c r="D71" s="25" t="s">
        <v>93</v>
      </c>
      <c r="E71" s="29">
        <v>153</v>
      </c>
      <c r="F71" s="26">
        <v>4.689603</v>
      </c>
      <c r="G71" s="27">
        <v>0.10043160843311499</v>
      </c>
      <c r="H71" s="30"/>
    </row>
    <row r="72" spans="2:8" x14ac:dyDescent="0.2">
      <c r="B72" s="25" t="s">
        <v>313</v>
      </c>
      <c r="C72" s="25" t="s">
        <v>314</v>
      </c>
      <c r="D72" s="25" t="s">
        <v>167</v>
      </c>
      <c r="E72" s="29">
        <v>1157</v>
      </c>
      <c r="F72" s="26">
        <v>4.4984159999999997</v>
      </c>
      <c r="G72" s="27">
        <v>9.6337185531751801E-2</v>
      </c>
      <c r="H72" s="30"/>
    </row>
    <row r="73" spans="2:8" x14ac:dyDescent="0.2">
      <c r="B73" s="25" t="s">
        <v>315</v>
      </c>
      <c r="C73" s="25" t="s">
        <v>316</v>
      </c>
      <c r="D73" s="25" t="s">
        <v>202</v>
      </c>
      <c r="E73" s="29">
        <v>2107</v>
      </c>
      <c r="F73" s="26">
        <v>4.1718599999999997</v>
      </c>
      <c r="G73" s="27">
        <v>8.9343726954664499E-2</v>
      </c>
      <c r="H73" s="30"/>
    </row>
    <row r="74" spans="2:8" x14ac:dyDescent="0.2">
      <c r="B74" s="25" t="s">
        <v>317</v>
      </c>
      <c r="C74" s="25" t="s">
        <v>318</v>
      </c>
      <c r="D74" s="25" t="s">
        <v>42</v>
      </c>
      <c r="E74" s="29">
        <v>203</v>
      </c>
      <c r="F74" s="26">
        <v>3.8874499999999999</v>
      </c>
      <c r="G74" s="27">
        <v>8.3252858760819004E-2</v>
      </c>
      <c r="H74" s="30"/>
    </row>
    <row r="75" spans="2:8" x14ac:dyDescent="0.2">
      <c r="B75" s="25" t="s">
        <v>72</v>
      </c>
      <c r="C75" s="25" t="s">
        <v>73</v>
      </c>
      <c r="D75" s="25" t="s">
        <v>74</v>
      </c>
      <c r="E75" s="29">
        <v>2084</v>
      </c>
      <c r="F75" s="26">
        <v>3.6603376000000001</v>
      </c>
      <c r="G75" s="27">
        <v>7.83890646129764E-2</v>
      </c>
      <c r="H75" s="30"/>
    </row>
    <row r="76" spans="2:8" x14ac:dyDescent="0.2">
      <c r="B76" s="25" t="s">
        <v>220</v>
      </c>
      <c r="C76" s="25" t="s">
        <v>221</v>
      </c>
      <c r="D76" s="25" t="s">
        <v>100</v>
      </c>
      <c r="E76" s="29">
        <v>69</v>
      </c>
      <c r="F76" s="26">
        <v>3.6114600000000001</v>
      </c>
      <c r="G76" s="27">
        <v>7.7342311618245202E-2</v>
      </c>
      <c r="H76" s="30"/>
    </row>
    <row r="77" spans="2:8" x14ac:dyDescent="0.2">
      <c r="B77" s="25" t="s">
        <v>319</v>
      </c>
      <c r="C77" s="25" t="s">
        <v>320</v>
      </c>
      <c r="D77" s="25" t="s">
        <v>39</v>
      </c>
      <c r="E77" s="29">
        <v>21</v>
      </c>
      <c r="F77" s="26">
        <v>3.1185</v>
      </c>
      <c r="G77" s="27">
        <v>6.6785177956144498E-2</v>
      </c>
      <c r="H77" s="30"/>
    </row>
    <row r="78" spans="2:8" x14ac:dyDescent="0.2">
      <c r="B78" s="25" t="s">
        <v>321</v>
      </c>
      <c r="C78" s="25" t="s">
        <v>322</v>
      </c>
      <c r="D78" s="25" t="s">
        <v>71</v>
      </c>
      <c r="E78" s="29">
        <v>146</v>
      </c>
      <c r="F78" s="26">
        <v>2.4640420000000001</v>
      </c>
      <c r="G78" s="27">
        <v>5.27694351327287E-2</v>
      </c>
      <c r="H78" s="30"/>
    </row>
    <row r="79" spans="2:8" x14ac:dyDescent="0.2">
      <c r="B79" s="25" t="s">
        <v>323</v>
      </c>
      <c r="C79" s="25" t="s">
        <v>324</v>
      </c>
      <c r="D79" s="25" t="s">
        <v>90</v>
      </c>
      <c r="E79" s="29">
        <v>5</v>
      </c>
      <c r="F79" s="26">
        <v>1.6879999999999999</v>
      </c>
      <c r="G79" s="27">
        <v>3.6149873461591098E-2</v>
      </c>
      <c r="H79" s="30"/>
    </row>
    <row r="80" spans="2:8" x14ac:dyDescent="0.2">
      <c r="B80" s="25" t="s">
        <v>325</v>
      </c>
      <c r="C80" s="25" t="s">
        <v>326</v>
      </c>
      <c r="D80" s="25" t="s">
        <v>276</v>
      </c>
      <c r="E80" s="29">
        <v>29</v>
      </c>
      <c r="F80" s="26">
        <v>1.664687</v>
      </c>
      <c r="G80" s="27">
        <v>3.5650606873907503E-2</v>
      </c>
      <c r="H80" s="30"/>
    </row>
    <row r="81" spans="2:9" x14ac:dyDescent="0.2">
      <c r="B81" s="25" t="s">
        <v>49</v>
      </c>
      <c r="C81" s="25" t="s">
        <v>50</v>
      </c>
      <c r="D81" s="25" t="s">
        <v>51</v>
      </c>
      <c r="E81" s="29">
        <v>130</v>
      </c>
      <c r="F81" s="26">
        <v>1.3487499999999999</v>
      </c>
      <c r="G81" s="27">
        <v>2.8884562696280199E-2</v>
      </c>
      <c r="H81" s="30"/>
    </row>
    <row r="82" spans="2:9" x14ac:dyDescent="0.2">
      <c r="B82" s="24" t="s">
        <v>123</v>
      </c>
      <c r="C82" s="24"/>
      <c r="D82" s="24"/>
      <c r="E82" s="24"/>
      <c r="F82" s="31">
        <f>SUM(F7:F81)</f>
        <v>4656.2451554000017</v>
      </c>
      <c r="G82" s="32">
        <f>SUM(G7:G81)</f>
        <v>99.717223444227997</v>
      </c>
      <c r="H82" s="24"/>
      <c r="I82" s="18"/>
    </row>
    <row r="83" spans="2:9" x14ac:dyDescent="0.2">
      <c r="B83" s="24" t="s">
        <v>124</v>
      </c>
      <c r="C83" s="24"/>
      <c r="D83" s="24"/>
      <c r="E83" s="24"/>
      <c r="F83" s="33" t="s">
        <v>125</v>
      </c>
      <c r="G83" s="34" t="s">
        <v>125</v>
      </c>
      <c r="H83" s="24"/>
      <c r="I83" s="18"/>
    </row>
    <row r="84" spans="2:9" x14ac:dyDescent="0.2">
      <c r="B84" s="24" t="s">
        <v>123</v>
      </c>
      <c r="C84" s="24"/>
      <c r="D84" s="24"/>
      <c r="E84" s="24"/>
      <c r="F84" s="35" t="s">
        <v>125</v>
      </c>
      <c r="G84" s="36" t="s">
        <v>125</v>
      </c>
      <c r="H84" s="24"/>
      <c r="I84" s="18"/>
    </row>
    <row r="85" spans="2:9" x14ac:dyDescent="0.2">
      <c r="B85" s="37" t="s">
        <v>126</v>
      </c>
      <c r="C85" s="37"/>
      <c r="D85" s="37"/>
      <c r="E85" s="37"/>
      <c r="F85" s="38">
        <f>F82</f>
        <v>4656.2451554000017</v>
      </c>
      <c r="G85" s="39">
        <f>G82</f>
        <v>99.717223444227997</v>
      </c>
      <c r="H85" s="24"/>
      <c r="I85" s="18"/>
    </row>
    <row r="86" spans="2:9" x14ac:dyDescent="0.2">
      <c r="B86" s="24" t="s">
        <v>139</v>
      </c>
      <c r="C86" s="24"/>
      <c r="D86" s="24"/>
      <c r="E86" s="24"/>
      <c r="F86" s="31">
        <v>35.591479700000001</v>
      </c>
      <c r="G86" s="32">
        <v>0.76222007551290905</v>
      </c>
      <c r="H86" s="30">
        <v>4.6890670000000002E-2</v>
      </c>
      <c r="I86" s="19"/>
    </row>
    <row r="87" spans="2:9" x14ac:dyDescent="0.2">
      <c r="B87" s="25"/>
      <c r="C87" s="25"/>
      <c r="D87" s="25"/>
      <c r="E87" s="25"/>
      <c r="F87" s="26"/>
      <c r="G87" s="27"/>
      <c r="H87" s="25"/>
    </row>
    <row r="88" spans="2:9" x14ac:dyDescent="0.2">
      <c r="B88" s="46" t="s">
        <v>142</v>
      </c>
      <c r="C88" s="46"/>
      <c r="D88" s="46"/>
      <c r="E88" s="46"/>
      <c r="F88" s="31">
        <f>F89-(F82+F86)</f>
        <v>-22.387371900001199</v>
      </c>
      <c r="G88" s="32">
        <f>G89-(G82+G86)</f>
        <v>-0.47944351974091148</v>
      </c>
      <c r="H88" s="24"/>
      <c r="I88" s="18"/>
    </row>
    <row r="89" spans="2:9" x14ac:dyDescent="0.2">
      <c r="B89" s="42" t="s">
        <v>140</v>
      </c>
      <c r="C89" s="42"/>
      <c r="D89" s="42"/>
      <c r="E89" s="42"/>
      <c r="F89" s="43">
        <v>4669.4492632000001</v>
      </c>
      <c r="G89" s="44">
        <v>100</v>
      </c>
      <c r="H89" s="45"/>
      <c r="I89" s="18"/>
    </row>
    <row r="92" spans="2:9" x14ac:dyDescent="0.2">
      <c r="B92" s="157" t="s">
        <v>1634</v>
      </c>
      <c r="C92" s="157"/>
      <c r="D92" s="157"/>
      <c r="E92" s="157"/>
      <c r="F92" s="157"/>
      <c r="G92" s="157"/>
      <c r="H92" s="157"/>
      <c r="I92" s="157"/>
    </row>
    <row r="93" spans="2:9" x14ac:dyDescent="0.2">
      <c r="B93" s="18"/>
    </row>
    <row r="94" spans="2:9" x14ac:dyDescent="0.2">
      <c r="B94" s="62" t="s">
        <v>157</v>
      </c>
    </row>
    <row r="95" spans="2:9" x14ac:dyDescent="0.2">
      <c r="B95" s="62"/>
    </row>
    <row r="96" spans="2:9" x14ac:dyDescent="0.2">
      <c r="B96" s="65" t="s">
        <v>1599</v>
      </c>
    </row>
    <row r="97" spans="2:6" x14ac:dyDescent="0.2">
      <c r="B97" s="65" t="s">
        <v>1600</v>
      </c>
    </row>
    <row r="98" spans="2:6" x14ac:dyDescent="0.2">
      <c r="B98" s="65" t="s">
        <v>1601</v>
      </c>
    </row>
    <row r="99" spans="2:6" x14ac:dyDescent="0.2">
      <c r="B99" s="62"/>
    </row>
    <row r="100" spans="2:6" x14ac:dyDescent="0.2">
      <c r="B100" s="66" t="s">
        <v>1602</v>
      </c>
      <c r="C100" s="68" t="s">
        <v>1603</v>
      </c>
      <c r="D100" s="68" t="s">
        <v>1635</v>
      </c>
    </row>
    <row r="101" spans="2:6" x14ac:dyDescent="0.2">
      <c r="B101" s="69" t="s">
        <v>1604</v>
      </c>
      <c r="C101" s="70">
        <v>10.1183</v>
      </c>
      <c r="D101" s="71">
        <v>10.048299999999999</v>
      </c>
    </row>
    <row r="102" spans="2:6" x14ac:dyDescent="0.2">
      <c r="B102" s="69" t="s">
        <v>1636</v>
      </c>
      <c r="C102" s="102" t="s">
        <v>1637</v>
      </c>
      <c r="D102" s="102">
        <v>9.9056999999999995</v>
      </c>
    </row>
    <row r="103" spans="2:6" x14ac:dyDescent="0.2">
      <c r="B103" s="62"/>
    </row>
    <row r="104" spans="2:6" x14ac:dyDescent="0.2">
      <c r="B104" s="62"/>
    </row>
    <row r="105" spans="2:6" x14ac:dyDescent="0.2">
      <c r="B105" s="65" t="s">
        <v>1666</v>
      </c>
    </row>
    <row r="106" spans="2:6" x14ac:dyDescent="0.2">
      <c r="B106" s="65"/>
    </row>
    <row r="107" spans="2:6" x14ac:dyDescent="0.2">
      <c r="B107" s="72" t="s">
        <v>1654</v>
      </c>
    </row>
    <row r="108" spans="2:6" x14ac:dyDescent="0.2">
      <c r="B108" s="73"/>
    </row>
    <row r="109" spans="2:6" x14ac:dyDescent="0.2">
      <c r="B109" s="72" t="s">
        <v>1655</v>
      </c>
    </row>
    <row r="110" spans="2:6" ht="20.399999999999999" x14ac:dyDescent="0.2">
      <c r="B110" s="74" t="s">
        <v>1605</v>
      </c>
      <c r="C110" s="75" t="s">
        <v>1606</v>
      </c>
      <c r="D110" s="75" t="s">
        <v>1607</v>
      </c>
      <c r="E110" s="75" t="s">
        <v>1608</v>
      </c>
      <c r="F110" s="75" t="s">
        <v>1609</v>
      </c>
    </row>
    <row r="111" spans="2:6" x14ac:dyDescent="0.2">
      <c r="B111" s="152" t="s">
        <v>132</v>
      </c>
      <c r="C111" s="153"/>
      <c r="D111" s="153"/>
      <c r="E111" s="153"/>
      <c r="F111" s="154"/>
    </row>
    <row r="112" spans="2:6" x14ac:dyDescent="0.2">
      <c r="B112" s="73" t="s">
        <v>1610</v>
      </c>
    </row>
    <row r="113" spans="2:6" x14ac:dyDescent="0.2">
      <c r="B113" s="73" t="s">
        <v>1667</v>
      </c>
    </row>
    <row r="114" spans="2:6" x14ac:dyDescent="0.2">
      <c r="B114" s="73"/>
    </row>
    <row r="115" spans="2:6" x14ac:dyDescent="0.2">
      <c r="B115" s="149" t="s">
        <v>1611</v>
      </c>
      <c r="C115" s="149" t="s">
        <v>1612</v>
      </c>
      <c r="D115" s="149" t="s">
        <v>1613</v>
      </c>
      <c r="E115" s="149" t="s">
        <v>1614</v>
      </c>
      <c r="F115" s="149" t="s">
        <v>1615</v>
      </c>
    </row>
    <row r="116" spans="2:6" x14ac:dyDescent="0.2">
      <c r="B116" s="150"/>
      <c r="C116" s="150"/>
      <c r="D116" s="150"/>
      <c r="E116" s="150"/>
      <c r="F116" s="150"/>
    </row>
    <row r="117" spans="2:6" x14ac:dyDescent="0.2">
      <c r="B117" s="152" t="s">
        <v>132</v>
      </c>
      <c r="C117" s="153"/>
      <c r="D117" s="153"/>
      <c r="E117" s="153"/>
      <c r="F117" s="154"/>
    </row>
    <row r="118" spans="2:6" x14ac:dyDescent="0.2">
      <c r="B118" s="73"/>
    </row>
    <row r="119" spans="2:6" x14ac:dyDescent="0.2">
      <c r="B119" s="76" t="s">
        <v>1656</v>
      </c>
      <c r="C119" s="77"/>
      <c r="D119" s="77"/>
      <c r="E119" s="77"/>
      <c r="F119" s="77"/>
    </row>
    <row r="120" spans="2:6" x14ac:dyDescent="0.2">
      <c r="B120" s="78"/>
      <c r="C120" s="77"/>
      <c r="D120" s="77"/>
      <c r="E120" s="77"/>
      <c r="F120" s="77"/>
    </row>
    <row r="121" spans="2:6" ht="20.399999999999999" x14ac:dyDescent="0.2">
      <c r="B121" s="74" t="s">
        <v>1605</v>
      </c>
      <c r="C121" s="75" t="s">
        <v>1606</v>
      </c>
      <c r="D121" s="75" t="s">
        <v>1607</v>
      </c>
      <c r="E121" s="75" t="s">
        <v>1608</v>
      </c>
      <c r="F121" s="75" t="s">
        <v>1609</v>
      </c>
    </row>
    <row r="122" spans="2:6" x14ac:dyDescent="0.2">
      <c r="B122" s="152" t="s">
        <v>132</v>
      </c>
      <c r="C122" s="153"/>
      <c r="D122" s="153"/>
      <c r="E122" s="153"/>
      <c r="F122" s="154"/>
    </row>
    <row r="123" spans="2:6" x14ac:dyDescent="0.2">
      <c r="B123" s="78"/>
      <c r="C123" s="77"/>
      <c r="D123" s="77"/>
      <c r="E123" s="77"/>
      <c r="F123" s="77"/>
    </row>
    <row r="124" spans="2:6" x14ac:dyDescent="0.2">
      <c r="B124" s="78" t="s">
        <v>1685</v>
      </c>
      <c r="C124" s="77"/>
      <c r="D124" s="77"/>
      <c r="E124" s="77"/>
      <c r="F124" s="77"/>
    </row>
    <row r="125" spans="2:6" x14ac:dyDescent="0.2">
      <c r="B125" s="77" t="s">
        <v>1657</v>
      </c>
      <c r="C125" s="80"/>
      <c r="D125" s="81"/>
      <c r="E125" s="82"/>
      <c r="F125" s="83"/>
    </row>
    <row r="126" spans="2:6" x14ac:dyDescent="0.2">
      <c r="B126" s="77" t="s">
        <v>1617</v>
      </c>
      <c r="C126" s="80"/>
      <c r="D126" s="81"/>
      <c r="E126" s="82"/>
      <c r="F126" s="83"/>
    </row>
    <row r="127" spans="2:6" x14ac:dyDescent="0.2">
      <c r="B127" s="155" t="s">
        <v>1611</v>
      </c>
      <c r="C127" s="155" t="s">
        <v>1612</v>
      </c>
      <c r="D127" s="155" t="s">
        <v>1613</v>
      </c>
      <c r="E127" s="155" t="s">
        <v>1614</v>
      </c>
      <c r="F127" s="155" t="s">
        <v>1615</v>
      </c>
    </row>
    <row r="128" spans="2:6" x14ac:dyDescent="0.2">
      <c r="B128" s="156"/>
      <c r="C128" s="156"/>
      <c r="D128" s="156"/>
      <c r="E128" s="156"/>
      <c r="F128" s="156"/>
    </row>
    <row r="129" spans="2:6" x14ac:dyDescent="0.2">
      <c r="B129" s="84">
        <v>7</v>
      </c>
      <c r="C129" s="85">
        <v>8</v>
      </c>
      <c r="D129" s="86">
        <v>111.705035</v>
      </c>
      <c r="E129" s="87">
        <v>127.3171251</v>
      </c>
      <c r="F129" s="88">
        <v>-4.7839899999999602E-2</v>
      </c>
    </row>
    <row r="130" spans="2:6" x14ac:dyDescent="0.2">
      <c r="B130" s="89"/>
      <c r="C130" s="90"/>
      <c r="D130" s="90"/>
      <c r="E130" s="90"/>
      <c r="F130" s="13"/>
    </row>
    <row r="131" spans="2:6" x14ac:dyDescent="0.2">
      <c r="B131" s="91" t="s">
        <v>1658</v>
      </c>
      <c r="C131" s="92"/>
      <c r="D131" s="92"/>
      <c r="E131" s="93"/>
      <c r="F131" s="13"/>
    </row>
    <row r="132" spans="2:6" x14ac:dyDescent="0.2">
      <c r="B132" s="94"/>
      <c r="C132" s="92"/>
      <c r="D132" s="92"/>
      <c r="E132" s="93"/>
      <c r="F132" s="13"/>
    </row>
    <row r="133" spans="2:6" ht="20.399999999999999" x14ac:dyDescent="0.2">
      <c r="B133" s="74" t="s">
        <v>1605</v>
      </c>
      <c r="C133" s="75" t="s">
        <v>1618</v>
      </c>
      <c r="D133" s="75" t="s">
        <v>1619</v>
      </c>
      <c r="E133" s="75" t="s">
        <v>1620</v>
      </c>
      <c r="F133" s="13"/>
    </row>
    <row r="134" spans="2:6" x14ac:dyDescent="0.2">
      <c r="B134" s="152" t="s">
        <v>132</v>
      </c>
      <c r="C134" s="153"/>
      <c r="D134" s="153"/>
      <c r="E134" s="154"/>
      <c r="F134" s="13"/>
    </row>
    <row r="135" spans="2:6" x14ac:dyDescent="0.2">
      <c r="B135" s="78" t="s">
        <v>1621</v>
      </c>
      <c r="C135" s="77"/>
      <c r="D135" s="77"/>
      <c r="E135" s="77"/>
      <c r="F135" s="13"/>
    </row>
    <row r="136" spans="2:6" x14ac:dyDescent="0.2">
      <c r="B136" s="95"/>
      <c r="C136" s="96"/>
      <c r="D136" s="96"/>
      <c r="E136" s="95"/>
      <c r="F136" s="13"/>
    </row>
    <row r="137" spans="2:6" x14ac:dyDescent="0.2">
      <c r="B137" s="95" t="s">
        <v>1659</v>
      </c>
      <c r="C137" s="96"/>
      <c r="D137" s="96"/>
      <c r="E137" s="95"/>
      <c r="F137" s="13"/>
    </row>
    <row r="138" spans="2:6" x14ac:dyDescent="0.2">
      <c r="B138" s="95"/>
      <c r="C138" s="96"/>
      <c r="D138" s="96"/>
      <c r="E138" s="95"/>
      <c r="F138" s="13"/>
    </row>
    <row r="139" spans="2:6" x14ac:dyDescent="0.2">
      <c r="B139" s="149" t="s">
        <v>1622</v>
      </c>
      <c r="C139" s="149" t="s">
        <v>1623</v>
      </c>
      <c r="D139" s="149" t="s">
        <v>1624</v>
      </c>
      <c r="E139" s="95"/>
      <c r="F139" s="13"/>
    </row>
    <row r="140" spans="2:6" x14ac:dyDescent="0.2">
      <c r="B140" s="150"/>
      <c r="C140" s="150"/>
      <c r="D140" s="150"/>
      <c r="E140" s="95"/>
      <c r="F140" s="13"/>
    </row>
    <row r="141" spans="2:6" x14ac:dyDescent="0.2">
      <c r="B141" s="151" t="s">
        <v>132</v>
      </c>
      <c r="C141" s="151"/>
      <c r="D141" s="151"/>
      <c r="E141" s="90"/>
      <c r="F141" s="13"/>
    </row>
    <row r="142" spans="2:6" x14ac:dyDescent="0.2">
      <c r="B142" s="97"/>
      <c r="C142" s="97"/>
      <c r="D142" s="97"/>
      <c r="E142" s="90"/>
      <c r="F142" s="13"/>
    </row>
    <row r="143" spans="2:6" x14ac:dyDescent="0.2">
      <c r="B143" s="91" t="s">
        <v>1660</v>
      </c>
      <c r="C143" s="97"/>
      <c r="D143" s="97"/>
      <c r="E143" s="90"/>
      <c r="F143" s="13"/>
    </row>
    <row r="144" spans="2:6" x14ac:dyDescent="0.2">
      <c r="B144" s="97"/>
      <c r="C144" s="97"/>
      <c r="D144" s="97"/>
      <c r="E144" s="90"/>
      <c r="F144" s="13"/>
    </row>
    <row r="145" spans="2:6" ht="20.399999999999999" x14ac:dyDescent="0.2">
      <c r="B145" s="75" t="s">
        <v>1605</v>
      </c>
      <c r="C145" s="75" t="s">
        <v>1625</v>
      </c>
      <c r="D145" s="75" t="s">
        <v>1626</v>
      </c>
      <c r="E145" s="75" t="s">
        <v>1627</v>
      </c>
      <c r="F145" s="75" t="s">
        <v>1628</v>
      </c>
    </row>
    <row r="146" spans="2:6" x14ac:dyDescent="0.2">
      <c r="B146" s="148" t="s">
        <v>132</v>
      </c>
      <c r="C146" s="148"/>
      <c r="D146" s="148"/>
      <c r="E146" s="148"/>
      <c r="F146" s="148"/>
    </row>
    <row r="147" spans="2:6" x14ac:dyDescent="0.2">
      <c r="B147" s="98" t="s">
        <v>1629</v>
      </c>
      <c r="C147" s="97"/>
      <c r="D147" s="97"/>
      <c r="E147" s="90"/>
      <c r="F147" s="13"/>
    </row>
    <row r="148" spans="2:6" x14ac:dyDescent="0.2">
      <c r="B148" s="97"/>
      <c r="C148" s="97"/>
      <c r="D148" s="97"/>
      <c r="E148" s="90"/>
      <c r="F148" s="13"/>
    </row>
    <row r="149" spans="2:6" x14ac:dyDescent="0.2">
      <c r="B149" s="95" t="s">
        <v>1661</v>
      </c>
      <c r="C149" s="96"/>
      <c r="D149" s="96"/>
      <c r="E149" s="90"/>
      <c r="F149" s="13"/>
    </row>
    <row r="150" spans="2:6" x14ac:dyDescent="0.2">
      <c r="B150" s="95"/>
      <c r="C150" s="96"/>
      <c r="D150" s="96"/>
      <c r="E150" s="90"/>
      <c r="F150" s="13"/>
    </row>
    <row r="151" spans="2:6" x14ac:dyDescent="0.2">
      <c r="B151" s="149" t="s">
        <v>1622</v>
      </c>
      <c r="C151" s="149" t="s">
        <v>1623</v>
      </c>
      <c r="D151" s="149" t="s">
        <v>1624</v>
      </c>
      <c r="E151" s="90"/>
      <c r="F151" s="13"/>
    </row>
    <row r="152" spans="2:6" x14ac:dyDescent="0.2">
      <c r="B152" s="150"/>
      <c r="C152" s="150"/>
      <c r="D152" s="150"/>
      <c r="E152" s="90"/>
      <c r="F152" s="13"/>
    </row>
    <row r="153" spans="2:6" x14ac:dyDescent="0.2">
      <c r="B153" s="151" t="s">
        <v>132</v>
      </c>
      <c r="C153" s="151"/>
      <c r="D153" s="151"/>
      <c r="E153" s="90"/>
      <c r="F153" s="13"/>
    </row>
    <row r="154" spans="2:6" x14ac:dyDescent="0.2">
      <c r="B154" s="97"/>
      <c r="C154" s="97"/>
      <c r="D154" s="97"/>
      <c r="E154" s="90"/>
      <c r="F154" s="13"/>
    </row>
    <row r="155" spans="2:6" x14ac:dyDescent="0.2">
      <c r="B155" s="99" t="s">
        <v>1662</v>
      </c>
      <c r="C155" s="97"/>
      <c r="D155" s="97"/>
      <c r="E155" s="90"/>
      <c r="F155" s="13"/>
    </row>
    <row r="156" spans="2:6" x14ac:dyDescent="0.2">
      <c r="B156" s="73"/>
    </row>
    <row r="157" spans="2:6" x14ac:dyDescent="0.2">
      <c r="B157" s="65" t="s">
        <v>1663</v>
      </c>
    </row>
    <row r="158" spans="2:6" x14ac:dyDescent="0.2">
      <c r="B158" s="100" t="s">
        <v>1670</v>
      </c>
    </row>
    <row r="159" spans="2:6" x14ac:dyDescent="0.2">
      <c r="B159" s="6" t="s">
        <v>1664</v>
      </c>
    </row>
    <row r="160" spans="2:6" x14ac:dyDescent="0.2">
      <c r="B160" s="18"/>
      <c r="C160" s="18"/>
      <c r="D160" s="54"/>
      <c r="E160" s="18"/>
    </row>
    <row r="162" spans="2:2" x14ac:dyDescent="0.2">
      <c r="B162" s="18" t="s">
        <v>158</v>
      </c>
    </row>
    <row r="184" spans="2:2" x14ac:dyDescent="0.2">
      <c r="B184" s="60" t="s">
        <v>1568</v>
      </c>
    </row>
    <row r="185" spans="2:2" x14ac:dyDescent="0.2">
      <c r="B185" s="61" t="s">
        <v>1569</v>
      </c>
    </row>
  </sheetData>
  <mergeCells count="25">
    <mergeCell ref="B1:C1"/>
    <mergeCell ref="B111:F111"/>
    <mergeCell ref="B115:B116"/>
    <mergeCell ref="C115:C116"/>
    <mergeCell ref="D115:D116"/>
    <mergeCell ref="E115:E116"/>
    <mergeCell ref="F115:F116"/>
    <mergeCell ref="B92:I92"/>
    <mergeCell ref="B117:F117"/>
    <mergeCell ref="B127:B128"/>
    <mergeCell ref="C127:C128"/>
    <mergeCell ref="D127:D128"/>
    <mergeCell ref="E127:E128"/>
    <mergeCell ref="F127:F128"/>
    <mergeCell ref="B122:F122"/>
    <mergeCell ref="B134:E134"/>
    <mergeCell ref="B139:B140"/>
    <mergeCell ref="C139:C140"/>
    <mergeCell ref="D139:D140"/>
    <mergeCell ref="B141:D141"/>
    <mergeCell ref="B146:F146"/>
    <mergeCell ref="B151:B152"/>
    <mergeCell ref="C151:C152"/>
    <mergeCell ref="D151:D152"/>
    <mergeCell ref="B153:D153"/>
  </mergeCells>
  <conditionalFormatting sqref="G1:G3 G5:G91 G93:G206">
    <cfRule type="cellIs" dxfId="15" priority="2" stopIfTrue="1" operator="between">
      <formula>0.009</formula>
      <formula>-0.009</formula>
    </cfRule>
  </conditionalFormatting>
  <hyperlinks>
    <hyperlink ref="A2" location="Index!A1" display="-" xr:uid="{964BC624-73B7-4190-99B1-9CB0AF81AADA}"/>
  </hyperlinks>
  <pageMargins left="0.7" right="0.7" top="0.75" bottom="0.75" header="0.3" footer="0.3"/>
  <pageSetup paperSize="9" scale="49" orientation="portrait" r:id="rId1"/>
  <headerFooter>
    <oddFooter>&amp;C&amp;1#&amp;"Calibri"&amp;10&amp;K000000RESTRICTED</oddFooter>
    <evenFooter>&amp;LPUBLIC</evenFooter>
    <firstFooter>&amp;LPUBLIC</firstFooter>
  </headerFooter>
  <colBreaks count="1" manualBreakCount="1">
    <brk id="8" max="142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1A307-A8EA-4579-9563-8A01F45A9095}">
  <dimension ref="A1:I122"/>
  <sheetViews>
    <sheetView view="pageBreakPreview" zoomScaleNormal="100" zoomScaleSheetLayoutView="100" workbookViewId="0"/>
  </sheetViews>
  <sheetFormatPr defaultColWidth="9.21875" defaultRowHeight="10.199999999999999" x14ac:dyDescent="0.2"/>
  <cols>
    <col min="1" max="1" width="7.21875" style="6" customWidth="1"/>
    <col min="2" max="2" width="52.77734375" style="6" bestFit="1" customWidth="1"/>
    <col min="3" max="3" width="11" style="6" bestFit="1" customWidth="1"/>
    <col min="4" max="4" width="23" style="6" bestFit="1" customWidth="1"/>
    <col min="5" max="5" width="13.77734375" style="6" bestFit="1" customWidth="1"/>
    <col min="6" max="6" width="13.21875" style="8" bestFit="1" customWidth="1"/>
    <col min="7" max="7" width="9.21875" style="13" customWidth="1"/>
    <col min="8" max="8" width="14.44140625" style="6" bestFit="1" customWidth="1"/>
    <col min="9" max="16384" width="9.21875" style="6"/>
  </cols>
  <sheetData>
    <row r="1" spans="1:8" s="1" customFormat="1" ht="16.8" customHeight="1" x14ac:dyDescent="0.25">
      <c r="B1" s="146" t="s">
        <v>18</v>
      </c>
      <c r="C1" s="147"/>
      <c r="D1" s="10"/>
      <c r="F1" s="5"/>
      <c r="G1" s="13"/>
    </row>
    <row r="2" spans="1:8" s="1" customFormat="1" ht="14.4" x14ac:dyDescent="0.3">
      <c r="A2" s="59" t="s">
        <v>1598</v>
      </c>
      <c r="F2" s="5"/>
      <c r="G2" s="13"/>
    </row>
    <row r="3" spans="1:8" s="1" customFormat="1" ht="12" x14ac:dyDescent="0.2">
      <c r="B3" s="7" t="s">
        <v>9</v>
      </c>
      <c r="C3" s="2"/>
      <c r="D3" s="3"/>
      <c r="E3" s="3"/>
      <c r="F3" s="4"/>
      <c r="G3" s="13"/>
    </row>
    <row r="4" spans="1:8" s="1" customFormat="1" ht="39.75" customHeight="1" x14ac:dyDescent="0.2">
      <c r="B4" s="20" t="s">
        <v>7</v>
      </c>
      <c r="C4" s="20" t="s">
        <v>8</v>
      </c>
      <c r="D4" s="21" t="s">
        <v>145</v>
      </c>
      <c r="E4" s="21" t="s">
        <v>0</v>
      </c>
      <c r="F4" s="22" t="s">
        <v>4</v>
      </c>
      <c r="G4" s="23" t="s">
        <v>5</v>
      </c>
      <c r="H4" s="58" t="s">
        <v>6</v>
      </c>
    </row>
    <row r="5" spans="1:8" x14ac:dyDescent="0.2">
      <c r="B5" s="24" t="s">
        <v>25</v>
      </c>
      <c r="C5" s="25"/>
      <c r="D5" s="25"/>
      <c r="E5" s="25"/>
      <c r="F5" s="26"/>
      <c r="G5" s="27"/>
      <c r="H5" s="25"/>
    </row>
    <row r="6" spans="1:8" x14ac:dyDescent="0.2">
      <c r="B6" s="24" t="s">
        <v>26</v>
      </c>
      <c r="C6" s="25"/>
      <c r="D6" s="25"/>
      <c r="E6" s="25"/>
      <c r="F6" s="26"/>
      <c r="G6" s="27"/>
      <c r="H6" s="25"/>
    </row>
    <row r="7" spans="1:8" x14ac:dyDescent="0.2">
      <c r="B7" s="25" t="s">
        <v>159</v>
      </c>
      <c r="C7" s="25" t="s">
        <v>160</v>
      </c>
      <c r="D7" s="25" t="s">
        <v>62</v>
      </c>
      <c r="E7" s="29">
        <v>372813</v>
      </c>
      <c r="F7" s="26">
        <v>2643.2441699999999</v>
      </c>
      <c r="G7" s="27">
        <v>9.8606113069302204</v>
      </c>
      <c r="H7" s="30"/>
    </row>
    <row r="8" spans="1:8" x14ac:dyDescent="0.2">
      <c r="B8" s="25" t="s">
        <v>161</v>
      </c>
      <c r="C8" s="25" t="s">
        <v>162</v>
      </c>
      <c r="D8" s="25" t="s">
        <v>62</v>
      </c>
      <c r="E8" s="29">
        <v>174406</v>
      </c>
      <c r="F8" s="26">
        <v>2535.8632400000001</v>
      </c>
      <c r="G8" s="27">
        <v>9.4600271972500796</v>
      </c>
      <c r="H8" s="30"/>
    </row>
    <row r="9" spans="1:8" x14ac:dyDescent="0.2">
      <c r="B9" s="25" t="s">
        <v>163</v>
      </c>
      <c r="C9" s="25" t="s">
        <v>164</v>
      </c>
      <c r="D9" s="25" t="s">
        <v>85</v>
      </c>
      <c r="E9" s="29">
        <v>164471</v>
      </c>
      <c r="F9" s="26">
        <v>2100.2946700000002</v>
      </c>
      <c r="G9" s="27">
        <v>7.8351404709188399</v>
      </c>
      <c r="H9" s="30"/>
    </row>
    <row r="10" spans="1:8" x14ac:dyDescent="0.2">
      <c r="B10" s="25" t="s">
        <v>165</v>
      </c>
      <c r="C10" s="25" t="s">
        <v>166</v>
      </c>
      <c r="D10" s="25" t="s">
        <v>167</v>
      </c>
      <c r="E10" s="29">
        <v>74032</v>
      </c>
      <c r="F10" s="26">
        <v>1341.385808</v>
      </c>
      <c r="G10" s="27">
        <v>5.0040341393510097</v>
      </c>
      <c r="H10" s="30"/>
    </row>
    <row r="11" spans="1:8" x14ac:dyDescent="0.2">
      <c r="B11" s="25" t="s">
        <v>168</v>
      </c>
      <c r="C11" s="25" t="s">
        <v>169</v>
      </c>
      <c r="D11" s="25" t="s">
        <v>170</v>
      </c>
      <c r="E11" s="29">
        <v>28495</v>
      </c>
      <c r="F11" s="26">
        <v>1152.594255</v>
      </c>
      <c r="G11" s="27">
        <v>4.2997480414969802</v>
      </c>
      <c r="H11" s="30"/>
    </row>
    <row r="12" spans="1:8" x14ac:dyDescent="0.2">
      <c r="B12" s="25" t="s">
        <v>171</v>
      </c>
      <c r="C12" s="25" t="s">
        <v>172</v>
      </c>
      <c r="D12" s="25" t="s">
        <v>62</v>
      </c>
      <c r="E12" s="29">
        <v>100632</v>
      </c>
      <c r="F12" s="26">
        <v>1066.6992</v>
      </c>
      <c r="G12" s="27">
        <v>3.9793168985267902</v>
      </c>
      <c r="H12" s="30"/>
    </row>
    <row r="13" spans="1:8" x14ac:dyDescent="0.2">
      <c r="B13" s="25" t="s">
        <v>173</v>
      </c>
      <c r="C13" s="25" t="s">
        <v>174</v>
      </c>
      <c r="D13" s="25" t="s">
        <v>175</v>
      </c>
      <c r="E13" s="29">
        <v>85393</v>
      </c>
      <c r="F13" s="26">
        <v>968.185834</v>
      </c>
      <c r="G13" s="27">
        <v>3.6118131992134801</v>
      </c>
      <c r="H13" s="30"/>
    </row>
    <row r="14" spans="1:8" x14ac:dyDescent="0.2">
      <c r="B14" s="25" t="s">
        <v>60</v>
      </c>
      <c r="C14" s="25" t="s">
        <v>61</v>
      </c>
      <c r="D14" s="25" t="s">
        <v>62</v>
      </c>
      <c r="E14" s="29">
        <v>69919</v>
      </c>
      <c r="F14" s="26">
        <v>908.947</v>
      </c>
      <c r="G14" s="27">
        <v>3.3908229770540999</v>
      </c>
      <c r="H14" s="30"/>
    </row>
    <row r="15" spans="1:8" x14ac:dyDescent="0.2">
      <c r="B15" s="25" t="s">
        <v>176</v>
      </c>
      <c r="C15" s="25" t="s">
        <v>177</v>
      </c>
      <c r="D15" s="25" t="s">
        <v>62</v>
      </c>
      <c r="E15" s="29">
        <v>179247</v>
      </c>
      <c r="F15" s="26">
        <v>751.76191800000004</v>
      </c>
      <c r="G15" s="27">
        <v>2.80444468690547</v>
      </c>
      <c r="H15" s="30"/>
    </row>
    <row r="16" spans="1:8" x14ac:dyDescent="0.2">
      <c r="B16" s="25" t="s">
        <v>178</v>
      </c>
      <c r="C16" s="25" t="s">
        <v>179</v>
      </c>
      <c r="D16" s="25" t="s">
        <v>54</v>
      </c>
      <c r="E16" s="29">
        <v>21735</v>
      </c>
      <c r="F16" s="26">
        <v>713.34270000000004</v>
      </c>
      <c r="G16" s="27">
        <v>2.66112195504668</v>
      </c>
      <c r="H16" s="30"/>
    </row>
    <row r="17" spans="2:8" x14ac:dyDescent="0.2">
      <c r="B17" s="25" t="s">
        <v>180</v>
      </c>
      <c r="C17" s="25" t="s">
        <v>181</v>
      </c>
      <c r="D17" s="25" t="s">
        <v>57</v>
      </c>
      <c r="E17" s="29">
        <v>65252</v>
      </c>
      <c r="F17" s="26">
        <v>689.71364000000005</v>
      </c>
      <c r="G17" s="27">
        <v>2.5729738456693498</v>
      </c>
      <c r="H17" s="30"/>
    </row>
    <row r="18" spans="2:8" x14ac:dyDescent="0.2">
      <c r="B18" s="25" t="s">
        <v>182</v>
      </c>
      <c r="C18" s="25" t="s">
        <v>183</v>
      </c>
      <c r="D18" s="25" t="s">
        <v>184</v>
      </c>
      <c r="E18" s="29">
        <v>234686</v>
      </c>
      <c r="F18" s="26">
        <v>599.62273000000005</v>
      </c>
      <c r="G18" s="27">
        <v>2.2368900831928702</v>
      </c>
      <c r="H18" s="30"/>
    </row>
    <row r="19" spans="2:8" x14ac:dyDescent="0.2">
      <c r="B19" s="25" t="s">
        <v>185</v>
      </c>
      <c r="C19" s="25" t="s">
        <v>186</v>
      </c>
      <c r="D19" s="25" t="s">
        <v>175</v>
      </c>
      <c r="E19" s="29">
        <v>24857</v>
      </c>
      <c r="F19" s="26">
        <v>596.394001</v>
      </c>
      <c r="G19" s="27">
        <v>2.22484532317949</v>
      </c>
      <c r="H19" s="30"/>
    </row>
    <row r="20" spans="2:8" x14ac:dyDescent="0.2">
      <c r="B20" s="25" t="s">
        <v>187</v>
      </c>
      <c r="C20" s="25" t="s">
        <v>188</v>
      </c>
      <c r="D20" s="25" t="s">
        <v>189</v>
      </c>
      <c r="E20" s="29">
        <v>176009</v>
      </c>
      <c r="F20" s="26">
        <v>577.48552900000004</v>
      </c>
      <c r="G20" s="27">
        <v>2.1543073475675101</v>
      </c>
      <c r="H20" s="30"/>
    </row>
    <row r="21" spans="2:8" x14ac:dyDescent="0.2">
      <c r="B21" s="25" t="s">
        <v>190</v>
      </c>
      <c r="C21" s="25" t="s">
        <v>191</v>
      </c>
      <c r="D21" s="25" t="s">
        <v>39</v>
      </c>
      <c r="E21" s="29">
        <v>10052</v>
      </c>
      <c r="F21" s="26">
        <v>512.89324799999997</v>
      </c>
      <c r="G21" s="27">
        <v>1.9133461137935499</v>
      </c>
      <c r="H21" s="30"/>
    </row>
    <row r="22" spans="2:8" x14ac:dyDescent="0.2">
      <c r="B22" s="25" t="s">
        <v>192</v>
      </c>
      <c r="C22" s="25" t="s">
        <v>193</v>
      </c>
      <c r="D22" s="25" t="s">
        <v>42</v>
      </c>
      <c r="E22" s="29">
        <v>25779</v>
      </c>
      <c r="F22" s="26">
        <v>511.66159199999998</v>
      </c>
      <c r="G22" s="27">
        <v>1.90875142624343</v>
      </c>
      <c r="H22" s="30"/>
    </row>
    <row r="23" spans="2:8" x14ac:dyDescent="0.2">
      <c r="B23" s="25" t="s">
        <v>194</v>
      </c>
      <c r="C23" s="25" t="s">
        <v>195</v>
      </c>
      <c r="D23" s="25" t="s">
        <v>54</v>
      </c>
      <c r="E23" s="29">
        <v>3176</v>
      </c>
      <c r="F23" s="26">
        <v>430.25272000000001</v>
      </c>
      <c r="G23" s="27">
        <v>1.6050559701677101</v>
      </c>
      <c r="H23" s="30"/>
    </row>
    <row r="24" spans="2:8" x14ac:dyDescent="0.2">
      <c r="B24" s="25" t="s">
        <v>196</v>
      </c>
      <c r="C24" s="25" t="s">
        <v>197</v>
      </c>
      <c r="D24" s="25" t="s">
        <v>184</v>
      </c>
      <c r="E24" s="29">
        <v>21599</v>
      </c>
      <c r="F24" s="26">
        <v>424.93872599999997</v>
      </c>
      <c r="G24" s="27">
        <v>1.5852321378044001</v>
      </c>
      <c r="H24" s="30"/>
    </row>
    <row r="25" spans="2:8" x14ac:dyDescent="0.2">
      <c r="B25" s="25" t="s">
        <v>198</v>
      </c>
      <c r="C25" s="25" t="s">
        <v>199</v>
      </c>
      <c r="D25" s="25" t="s">
        <v>57</v>
      </c>
      <c r="E25" s="29">
        <v>34096</v>
      </c>
      <c r="F25" s="26">
        <v>378.43150400000002</v>
      </c>
      <c r="G25" s="27">
        <v>1.4117371408941799</v>
      </c>
      <c r="H25" s="30"/>
    </row>
    <row r="26" spans="2:8" x14ac:dyDescent="0.2">
      <c r="B26" s="25" t="s">
        <v>200</v>
      </c>
      <c r="C26" s="25" t="s">
        <v>201</v>
      </c>
      <c r="D26" s="25" t="s">
        <v>202</v>
      </c>
      <c r="E26" s="29">
        <v>115420</v>
      </c>
      <c r="F26" s="26">
        <v>377.88508000000002</v>
      </c>
      <c r="G26" s="27">
        <v>1.40969870845047</v>
      </c>
      <c r="H26" s="30"/>
    </row>
    <row r="27" spans="2:8" x14ac:dyDescent="0.2">
      <c r="B27" s="25" t="s">
        <v>43</v>
      </c>
      <c r="C27" s="25" t="s">
        <v>44</v>
      </c>
      <c r="D27" s="25" t="s">
        <v>45</v>
      </c>
      <c r="E27" s="29">
        <v>201244</v>
      </c>
      <c r="F27" s="26">
        <v>370.993314</v>
      </c>
      <c r="G27" s="27">
        <v>1.3839890042484899</v>
      </c>
      <c r="H27" s="30"/>
    </row>
    <row r="28" spans="2:8" x14ac:dyDescent="0.2">
      <c r="B28" s="25" t="s">
        <v>203</v>
      </c>
      <c r="C28" s="25" t="s">
        <v>204</v>
      </c>
      <c r="D28" s="25" t="s">
        <v>205</v>
      </c>
      <c r="E28" s="29">
        <v>87199</v>
      </c>
      <c r="F28" s="26">
        <v>361.3962555</v>
      </c>
      <c r="G28" s="27">
        <v>1.3481872177043499</v>
      </c>
      <c r="H28" s="30"/>
    </row>
    <row r="29" spans="2:8" x14ac:dyDescent="0.2">
      <c r="B29" s="25" t="s">
        <v>116</v>
      </c>
      <c r="C29" s="25" t="s">
        <v>117</v>
      </c>
      <c r="D29" s="25" t="s">
        <v>118</v>
      </c>
      <c r="E29" s="29">
        <v>35250</v>
      </c>
      <c r="F29" s="26">
        <v>357.94612499999999</v>
      </c>
      <c r="G29" s="27">
        <v>1.3353165203224</v>
      </c>
      <c r="H29" s="30"/>
    </row>
    <row r="30" spans="2:8" x14ac:dyDescent="0.2">
      <c r="B30" s="25" t="s">
        <v>206</v>
      </c>
      <c r="C30" s="25" t="s">
        <v>207</v>
      </c>
      <c r="D30" s="25" t="s">
        <v>175</v>
      </c>
      <c r="E30" s="29">
        <v>25667</v>
      </c>
      <c r="F30" s="26">
        <v>336.80237399999999</v>
      </c>
      <c r="G30" s="27">
        <v>1.2564398457617101</v>
      </c>
      <c r="H30" s="30"/>
    </row>
    <row r="31" spans="2:8" x14ac:dyDescent="0.2">
      <c r="B31" s="25" t="s">
        <v>208</v>
      </c>
      <c r="C31" s="25" t="s">
        <v>209</v>
      </c>
      <c r="D31" s="25" t="s">
        <v>33</v>
      </c>
      <c r="E31" s="29">
        <v>2881</v>
      </c>
      <c r="F31" s="26">
        <v>329.87450000000001</v>
      </c>
      <c r="G31" s="27">
        <v>1.2305954408169399</v>
      </c>
      <c r="H31" s="30"/>
    </row>
    <row r="32" spans="2:8" x14ac:dyDescent="0.2">
      <c r="B32" s="25" t="s">
        <v>210</v>
      </c>
      <c r="C32" s="25" t="s">
        <v>211</v>
      </c>
      <c r="D32" s="25" t="s">
        <v>54</v>
      </c>
      <c r="E32" s="29">
        <v>2696</v>
      </c>
      <c r="F32" s="26">
        <v>327.02480000000003</v>
      </c>
      <c r="G32" s="27">
        <v>1.2199646469007801</v>
      </c>
      <c r="H32" s="30"/>
    </row>
    <row r="33" spans="2:8" x14ac:dyDescent="0.2">
      <c r="B33" s="25" t="s">
        <v>212</v>
      </c>
      <c r="C33" s="25" t="s">
        <v>213</v>
      </c>
      <c r="D33" s="25" t="s">
        <v>33</v>
      </c>
      <c r="E33" s="29">
        <v>9186</v>
      </c>
      <c r="F33" s="26">
        <v>309.66005999999999</v>
      </c>
      <c r="G33" s="27">
        <v>1.15518555705003</v>
      </c>
      <c r="H33" s="30"/>
    </row>
    <row r="34" spans="2:8" x14ac:dyDescent="0.2">
      <c r="B34" s="25" t="s">
        <v>214</v>
      </c>
      <c r="C34" s="25" t="s">
        <v>215</v>
      </c>
      <c r="D34" s="25" t="s">
        <v>45</v>
      </c>
      <c r="E34" s="29">
        <v>22835</v>
      </c>
      <c r="F34" s="26">
        <v>298.61329499999999</v>
      </c>
      <c r="G34" s="27">
        <v>1.1139756464786601</v>
      </c>
      <c r="H34" s="30"/>
    </row>
    <row r="35" spans="2:8" x14ac:dyDescent="0.2">
      <c r="B35" s="25" t="s">
        <v>216</v>
      </c>
      <c r="C35" s="25" t="s">
        <v>217</v>
      </c>
      <c r="D35" s="25" t="s">
        <v>39</v>
      </c>
      <c r="E35" s="29">
        <v>11005</v>
      </c>
      <c r="F35" s="26">
        <v>292.02868000000001</v>
      </c>
      <c r="G35" s="27">
        <v>1.0894117677959001</v>
      </c>
      <c r="H35" s="30"/>
    </row>
    <row r="36" spans="2:8" x14ac:dyDescent="0.2">
      <c r="B36" s="25" t="s">
        <v>218</v>
      </c>
      <c r="C36" s="25" t="s">
        <v>219</v>
      </c>
      <c r="D36" s="25" t="s">
        <v>202</v>
      </c>
      <c r="E36" s="29">
        <v>110251</v>
      </c>
      <c r="F36" s="26">
        <v>290.56651049999999</v>
      </c>
      <c r="G36" s="27">
        <v>1.0839571505993599</v>
      </c>
      <c r="H36" s="30"/>
    </row>
    <row r="37" spans="2:8" x14ac:dyDescent="0.2">
      <c r="B37" s="25" t="s">
        <v>220</v>
      </c>
      <c r="C37" s="25" t="s">
        <v>221</v>
      </c>
      <c r="D37" s="25" t="s">
        <v>100</v>
      </c>
      <c r="E37" s="29">
        <v>5511</v>
      </c>
      <c r="F37" s="26">
        <v>288.44574</v>
      </c>
      <c r="G37" s="27">
        <v>1.0760456251303701</v>
      </c>
      <c r="H37" s="30"/>
    </row>
    <row r="38" spans="2:8" x14ac:dyDescent="0.2">
      <c r="B38" s="25" t="s">
        <v>222</v>
      </c>
      <c r="C38" s="25" t="s">
        <v>223</v>
      </c>
      <c r="D38" s="25" t="s">
        <v>122</v>
      </c>
      <c r="E38" s="29">
        <v>17961</v>
      </c>
      <c r="F38" s="26">
        <v>286.13669099999998</v>
      </c>
      <c r="G38" s="27">
        <v>1.0674317275056</v>
      </c>
      <c r="H38" s="30"/>
    </row>
    <row r="39" spans="2:8" x14ac:dyDescent="0.2">
      <c r="B39" s="25" t="s">
        <v>224</v>
      </c>
      <c r="C39" s="25" t="s">
        <v>225</v>
      </c>
      <c r="D39" s="25" t="s">
        <v>57</v>
      </c>
      <c r="E39" s="29">
        <v>14094</v>
      </c>
      <c r="F39" s="26">
        <v>284.83974000000001</v>
      </c>
      <c r="G39" s="27">
        <v>1.06259345723141</v>
      </c>
      <c r="H39" s="30"/>
    </row>
    <row r="40" spans="2:8" x14ac:dyDescent="0.2">
      <c r="B40" s="25" t="s">
        <v>226</v>
      </c>
      <c r="C40" s="25" t="s">
        <v>227</v>
      </c>
      <c r="D40" s="25" t="s">
        <v>54</v>
      </c>
      <c r="E40" s="29">
        <v>3355</v>
      </c>
      <c r="F40" s="26">
        <v>266.83992499999999</v>
      </c>
      <c r="G40" s="27">
        <v>0.99544522275269498</v>
      </c>
      <c r="H40" s="30"/>
    </row>
    <row r="41" spans="2:8" x14ac:dyDescent="0.2">
      <c r="B41" s="25" t="s">
        <v>228</v>
      </c>
      <c r="C41" s="25" t="s">
        <v>229</v>
      </c>
      <c r="D41" s="25" t="s">
        <v>230</v>
      </c>
      <c r="E41" s="29">
        <v>17449</v>
      </c>
      <c r="F41" s="26">
        <v>261.12428499999999</v>
      </c>
      <c r="G41" s="27">
        <v>0.97412305166838598</v>
      </c>
      <c r="H41" s="30"/>
    </row>
    <row r="42" spans="2:8" x14ac:dyDescent="0.2">
      <c r="B42" s="25" t="s">
        <v>231</v>
      </c>
      <c r="C42" s="25" t="s">
        <v>232</v>
      </c>
      <c r="D42" s="25" t="s">
        <v>175</v>
      </c>
      <c r="E42" s="29">
        <v>15462</v>
      </c>
      <c r="F42" s="26">
        <v>251.72136</v>
      </c>
      <c r="G42" s="27">
        <v>0.93904547933301696</v>
      </c>
      <c r="H42" s="30"/>
    </row>
    <row r="43" spans="2:8" x14ac:dyDescent="0.2">
      <c r="B43" s="25" t="s">
        <v>233</v>
      </c>
      <c r="C43" s="25" t="s">
        <v>234</v>
      </c>
      <c r="D43" s="25" t="s">
        <v>235</v>
      </c>
      <c r="E43" s="29">
        <v>58316</v>
      </c>
      <c r="F43" s="26">
        <v>234.28452999999999</v>
      </c>
      <c r="G43" s="27">
        <v>0.87399745803916096</v>
      </c>
      <c r="H43" s="30"/>
    </row>
    <row r="44" spans="2:8" x14ac:dyDescent="0.2">
      <c r="B44" s="25" t="s">
        <v>236</v>
      </c>
      <c r="C44" s="25" t="s">
        <v>237</v>
      </c>
      <c r="D44" s="25" t="s">
        <v>189</v>
      </c>
      <c r="E44" s="29">
        <v>8101</v>
      </c>
      <c r="F44" s="26">
        <v>233.30069900000001</v>
      </c>
      <c r="G44" s="27">
        <v>0.87032728061370301</v>
      </c>
      <c r="H44" s="30"/>
    </row>
    <row r="45" spans="2:8" x14ac:dyDescent="0.2">
      <c r="B45" s="25" t="s">
        <v>238</v>
      </c>
      <c r="C45" s="25" t="s">
        <v>239</v>
      </c>
      <c r="D45" s="25" t="s">
        <v>106</v>
      </c>
      <c r="E45" s="29">
        <v>2505</v>
      </c>
      <c r="F45" s="26">
        <v>222.90742499999999</v>
      </c>
      <c r="G45" s="27">
        <v>0.83155521548117195</v>
      </c>
      <c r="H45" s="30"/>
    </row>
    <row r="46" spans="2:8" x14ac:dyDescent="0.2">
      <c r="B46" s="25" t="s">
        <v>240</v>
      </c>
      <c r="C46" s="25" t="s">
        <v>241</v>
      </c>
      <c r="D46" s="25" t="s">
        <v>242</v>
      </c>
      <c r="E46" s="29">
        <v>94571</v>
      </c>
      <c r="F46" s="26">
        <v>219.21557799999999</v>
      </c>
      <c r="G46" s="27">
        <v>0.81778279570821599</v>
      </c>
      <c r="H46" s="30"/>
    </row>
    <row r="47" spans="2:8" x14ac:dyDescent="0.2">
      <c r="B47" s="25" t="s">
        <v>243</v>
      </c>
      <c r="C47" s="25" t="s">
        <v>244</v>
      </c>
      <c r="D47" s="25" t="s">
        <v>245</v>
      </c>
      <c r="E47" s="29">
        <v>7025</v>
      </c>
      <c r="F47" s="26">
        <v>200.851775</v>
      </c>
      <c r="G47" s="27">
        <v>0.74927670551979497</v>
      </c>
      <c r="H47" s="30"/>
    </row>
    <row r="48" spans="2:8" x14ac:dyDescent="0.2">
      <c r="B48" s="25" t="s">
        <v>246</v>
      </c>
      <c r="C48" s="25" t="s">
        <v>247</v>
      </c>
      <c r="D48" s="25" t="s">
        <v>42</v>
      </c>
      <c r="E48" s="29">
        <v>13699</v>
      </c>
      <c r="F48" s="26">
        <v>193.04630800000001</v>
      </c>
      <c r="G48" s="27">
        <v>0.72015844356366598</v>
      </c>
      <c r="H48" s="30"/>
    </row>
    <row r="49" spans="2:9" x14ac:dyDescent="0.2">
      <c r="B49" s="25" t="s">
        <v>248</v>
      </c>
      <c r="C49" s="25" t="s">
        <v>249</v>
      </c>
      <c r="D49" s="25" t="s">
        <v>57</v>
      </c>
      <c r="E49" s="29">
        <v>79881</v>
      </c>
      <c r="F49" s="26">
        <v>192.79279349999999</v>
      </c>
      <c r="G49" s="27">
        <v>0.71921270878307197</v>
      </c>
      <c r="H49" s="30"/>
    </row>
    <row r="50" spans="2:9" x14ac:dyDescent="0.2">
      <c r="B50" s="25" t="s">
        <v>58</v>
      </c>
      <c r="C50" s="25" t="s">
        <v>59</v>
      </c>
      <c r="D50" s="25" t="s">
        <v>30</v>
      </c>
      <c r="E50" s="29">
        <v>10939</v>
      </c>
      <c r="F50" s="26">
        <v>190.39329499999999</v>
      </c>
      <c r="G50" s="27">
        <v>0.71026138967732999</v>
      </c>
      <c r="H50" s="30"/>
    </row>
    <row r="51" spans="2:9" x14ac:dyDescent="0.2">
      <c r="B51" s="25" t="s">
        <v>250</v>
      </c>
      <c r="C51" s="25" t="s">
        <v>251</v>
      </c>
      <c r="D51" s="25" t="s">
        <v>106</v>
      </c>
      <c r="E51" s="29">
        <v>18119</v>
      </c>
      <c r="F51" s="26">
        <v>188.81809899999999</v>
      </c>
      <c r="G51" s="27">
        <v>0.70438512759586303</v>
      </c>
      <c r="H51" s="30"/>
    </row>
    <row r="52" spans="2:9" x14ac:dyDescent="0.2">
      <c r="B52" s="25" t="s">
        <v>252</v>
      </c>
      <c r="C52" s="25" t="s">
        <v>253</v>
      </c>
      <c r="D52" s="25" t="s">
        <v>42</v>
      </c>
      <c r="E52" s="29">
        <v>14841</v>
      </c>
      <c r="F52" s="26">
        <v>171.32450399999999</v>
      </c>
      <c r="G52" s="27">
        <v>0.63912534470722504</v>
      </c>
      <c r="H52" s="30"/>
    </row>
    <row r="53" spans="2:9" x14ac:dyDescent="0.2">
      <c r="B53" s="25" t="s">
        <v>49</v>
      </c>
      <c r="C53" s="25" t="s">
        <v>50</v>
      </c>
      <c r="D53" s="25" t="s">
        <v>51</v>
      </c>
      <c r="E53" s="29">
        <v>15855</v>
      </c>
      <c r="F53" s="26">
        <v>164.49562499999999</v>
      </c>
      <c r="G53" s="27">
        <v>0.61365024019538605</v>
      </c>
      <c r="H53" s="30"/>
    </row>
    <row r="54" spans="2:9" x14ac:dyDescent="0.2">
      <c r="B54" s="25" t="s">
        <v>254</v>
      </c>
      <c r="C54" s="25" t="s">
        <v>255</v>
      </c>
      <c r="D54" s="25" t="s">
        <v>54</v>
      </c>
      <c r="E54" s="29">
        <v>50881</v>
      </c>
      <c r="F54" s="26">
        <v>157.14596850000001</v>
      </c>
      <c r="G54" s="27">
        <v>0.58623237740068501</v>
      </c>
      <c r="H54" s="30"/>
    </row>
    <row r="55" spans="2:9" x14ac:dyDescent="0.2">
      <c r="B55" s="25" t="s">
        <v>256</v>
      </c>
      <c r="C55" s="25" t="s">
        <v>257</v>
      </c>
      <c r="D55" s="25" t="s">
        <v>30</v>
      </c>
      <c r="E55" s="29">
        <v>26190</v>
      </c>
      <c r="F55" s="26">
        <v>142.30336500000001</v>
      </c>
      <c r="G55" s="27">
        <v>0.53086210720109805</v>
      </c>
      <c r="H55" s="30"/>
    </row>
    <row r="56" spans="2:9" x14ac:dyDescent="0.2">
      <c r="B56" s="25" t="s">
        <v>258</v>
      </c>
      <c r="C56" s="25" t="s">
        <v>259</v>
      </c>
      <c r="D56" s="25" t="s">
        <v>175</v>
      </c>
      <c r="E56" s="29">
        <v>65934</v>
      </c>
      <c r="F56" s="26">
        <v>121.64823</v>
      </c>
      <c r="G56" s="27">
        <v>0.45380821258220999</v>
      </c>
      <c r="H56" s="30"/>
    </row>
    <row r="57" spans="2:9" x14ac:dyDescent="0.2">
      <c r="B57" s="24" t="s">
        <v>123</v>
      </c>
      <c r="C57" s="24"/>
      <c r="D57" s="24"/>
      <c r="E57" s="24"/>
      <c r="F57" s="31">
        <f>SUM(F7:F56)</f>
        <v>26828.139415000001</v>
      </c>
      <c r="G57" s="32">
        <f>SUM(G7:G56)</f>
        <v>100.08226173802527</v>
      </c>
      <c r="H57" s="24"/>
      <c r="I57" s="18"/>
    </row>
    <row r="58" spans="2:9" x14ac:dyDescent="0.2">
      <c r="B58" s="24" t="s">
        <v>124</v>
      </c>
      <c r="C58" s="24"/>
      <c r="D58" s="24"/>
      <c r="E58" s="24"/>
      <c r="F58" s="33" t="s">
        <v>125</v>
      </c>
      <c r="G58" s="34" t="s">
        <v>125</v>
      </c>
      <c r="H58" s="24"/>
      <c r="I58" s="18"/>
    </row>
    <row r="59" spans="2:9" x14ac:dyDescent="0.2">
      <c r="B59" s="24" t="s">
        <v>123</v>
      </c>
      <c r="C59" s="24"/>
      <c r="D59" s="24"/>
      <c r="E59" s="24"/>
      <c r="F59" s="35" t="s">
        <v>125</v>
      </c>
      <c r="G59" s="36" t="s">
        <v>125</v>
      </c>
      <c r="H59" s="24"/>
      <c r="I59" s="18"/>
    </row>
    <row r="60" spans="2:9" x14ac:dyDescent="0.2">
      <c r="B60" s="37" t="s">
        <v>126</v>
      </c>
      <c r="C60" s="37"/>
      <c r="D60" s="37"/>
      <c r="E60" s="37"/>
      <c r="F60" s="38">
        <f>F57</f>
        <v>26828.139415000001</v>
      </c>
      <c r="G60" s="39">
        <f>G57</f>
        <v>100.08226173802527</v>
      </c>
      <c r="H60" s="24"/>
      <c r="I60" s="18"/>
    </row>
    <row r="61" spans="2:9" x14ac:dyDescent="0.2">
      <c r="B61" s="24" t="s">
        <v>139</v>
      </c>
      <c r="C61" s="24"/>
      <c r="D61" s="24"/>
      <c r="E61" s="24"/>
      <c r="F61" s="31">
        <v>108.1092622</v>
      </c>
      <c r="G61" s="32">
        <v>0.40330114990216898</v>
      </c>
      <c r="H61" s="30">
        <v>4.6890670000000002E-2</v>
      </c>
      <c r="I61" s="19"/>
    </row>
    <row r="62" spans="2:9" x14ac:dyDescent="0.2">
      <c r="B62" s="25"/>
      <c r="C62" s="25"/>
      <c r="D62" s="25"/>
      <c r="E62" s="25"/>
      <c r="F62" s="26"/>
      <c r="G62" s="27"/>
      <c r="H62" s="25"/>
    </row>
    <row r="63" spans="2:9" x14ac:dyDescent="0.2">
      <c r="B63" s="46" t="s">
        <v>142</v>
      </c>
      <c r="C63" s="46"/>
      <c r="D63" s="46"/>
      <c r="E63" s="46"/>
      <c r="F63" s="31">
        <f>F64-(F57+F61)</f>
        <v>-130.16041630000109</v>
      </c>
      <c r="G63" s="32">
        <f>G64-(G57+G61)</f>
        <v>-0.48556288792742919</v>
      </c>
      <c r="H63" s="24"/>
      <c r="I63" s="18"/>
    </row>
    <row r="64" spans="2:9" x14ac:dyDescent="0.2">
      <c r="B64" s="42" t="s">
        <v>140</v>
      </c>
      <c r="C64" s="42"/>
      <c r="D64" s="42"/>
      <c r="E64" s="42"/>
      <c r="F64" s="43">
        <v>26806.0882609</v>
      </c>
      <c r="G64" s="44">
        <v>100</v>
      </c>
      <c r="H64" s="45"/>
      <c r="I64" s="18"/>
    </row>
    <row r="67" spans="2:9" x14ac:dyDescent="0.2">
      <c r="B67" s="157" t="s">
        <v>1634</v>
      </c>
      <c r="C67" s="157"/>
      <c r="D67" s="157"/>
      <c r="E67" s="157"/>
      <c r="F67" s="157"/>
      <c r="G67" s="157"/>
      <c r="H67" s="157"/>
      <c r="I67" s="157"/>
    </row>
    <row r="69" spans="2:9" x14ac:dyDescent="0.2">
      <c r="B69" s="18" t="s">
        <v>157</v>
      </c>
    </row>
    <row r="70" spans="2:9" x14ac:dyDescent="0.2">
      <c r="B70" s="18"/>
    </row>
    <row r="71" spans="2:9" x14ac:dyDescent="0.2">
      <c r="B71" s="65" t="s">
        <v>1599</v>
      </c>
    </row>
    <row r="72" spans="2:9" x14ac:dyDescent="0.2">
      <c r="B72" s="65" t="s">
        <v>1600</v>
      </c>
    </row>
    <row r="73" spans="2:9" x14ac:dyDescent="0.2">
      <c r="B73" s="65" t="s">
        <v>1601</v>
      </c>
    </row>
    <row r="74" spans="2:9" x14ac:dyDescent="0.2">
      <c r="B74" s="62"/>
    </row>
    <row r="75" spans="2:9" ht="20.399999999999999" x14ac:dyDescent="0.2">
      <c r="B75" s="66" t="s">
        <v>1602</v>
      </c>
      <c r="C75" s="103" t="s">
        <v>1603</v>
      </c>
      <c r="D75" s="103" t="s">
        <v>1635</v>
      </c>
    </row>
    <row r="76" spans="2:9" x14ac:dyDescent="0.2">
      <c r="B76" s="69" t="s">
        <v>1604</v>
      </c>
      <c r="C76" s="104">
        <v>9.8826000000000001</v>
      </c>
      <c r="D76" s="105">
        <v>9.7688000000000006</v>
      </c>
    </row>
    <row r="77" spans="2:9" x14ac:dyDescent="0.2">
      <c r="B77" s="69" t="s">
        <v>1636</v>
      </c>
      <c r="C77" s="102" t="s">
        <v>1637</v>
      </c>
      <c r="D77" s="102">
        <v>9.9123999999999999</v>
      </c>
    </row>
    <row r="78" spans="2:9" x14ac:dyDescent="0.2">
      <c r="B78" s="62"/>
    </row>
    <row r="79" spans="2:9" x14ac:dyDescent="0.2">
      <c r="B79" s="65" t="s">
        <v>1666</v>
      </c>
    </row>
    <row r="80" spans="2:9" x14ac:dyDescent="0.2">
      <c r="B80" s="65" t="s">
        <v>1665</v>
      </c>
    </row>
    <row r="81" spans="2:5" x14ac:dyDescent="0.2">
      <c r="B81" s="65" t="s">
        <v>1663</v>
      </c>
    </row>
    <row r="82" spans="2:5" x14ac:dyDescent="0.2">
      <c r="B82" s="106" t="s">
        <v>1671</v>
      </c>
      <c r="E82" s="18"/>
    </row>
    <row r="83" spans="2:5" x14ac:dyDescent="0.2">
      <c r="B83" s="65" t="s">
        <v>1664</v>
      </c>
      <c r="E83" s="55"/>
    </row>
    <row r="84" spans="2:5" x14ac:dyDescent="0.2">
      <c r="B84" s="18"/>
    </row>
    <row r="85" spans="2:5" x14ac:dyDescent="0.2">
      <c r="B85" s="18"/>
    </row>
    <row r="87" spans="2:5" x14ac:dyDescent="0.2">
      <c r="B87" s="18" t="s">
        <v>158</v>
      </c>
    </row>
    <row r="104" spans="2:2" x14ac:dyDescent="0.2">
      <c r="B104" s="62" t="s">
        <v>1568</v>
      </c>
    </row>
    <row r="105" spans="2:2" x14ac:dyDescent="0.2">
      <c r="B105" s="63" t="s">
        <v>1577</v>
      </c>
    </row>
    <row r="122" spans="8:8" x14ac:dyDescent="0.2">
      <c r="H122" s="11"/>
    </row>
  </sheetData>
  <mergeCells count="2">
    <mergeCell ref="B1:C1"/>
    <mergeCell ref="B67:I67"/>
  </mergeCells>
  <conditionalFormatting sqref="G1:G3 G5:G66 G68:G121">
    <cfRule type="cellIs" dxfId="14" priority="2" stopIfTrue="1" operator="between">
      <formula>0.009</formula>
      <formula>-0.009</formula>
    </cfRule>
  </conditionalFormatting>
  <hyperlinks>
    <hyperlink ref="A2" location="Index!A1" display="-" xr:uid="{B77B84BC-22A1-4FCA-B81B-800C0CBA3184}"/>
  </hyperlinks>
  <pageMargins left="0.7" right="0.7" top="0.75" bottom="0.75" header="0.3" footer="0.3"/>
  <pageSetup paperSize="9" scale="58" orientation="portrait" r:id="rId1"/>
  <headerFooter>
    <oddFooter>&amp;C&amp;1#&amp;"Calibri"&amp;10&amp;K000000RESTRICTED</oddFooter>
    <evenFooter>&amp;LPUBLIC</evenFooter>
    <firstFooter>&amp;LPUBLIC</firstFooter>
  </headerFooter>
  <colBreaks count="1" manualBreakCount="1">
    <brk id="8" max="108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8B5ED-B975-45E5-AE20-F436461E4342}">
  <dimension ref="A1:I103"/>
  <sheetViews>
    <sheetView view="pageBreakPreview" zoomScaleNormal="100" zoomScaleSheetLayoutView="100" workbookViewId="0"/>
  </sheetViews>
  <sheetFormatPr defaultColWidth="9.21875" defaultRowHeight="10.199999999999999" x14ac:dyDescent="0.2"/>
  <cols>
    <col min="1" max="1" width="7.21875" style="6" customWidth="1"/>
    <col min="2" max="2" width="52.77734375" style="6" bestFit="1" customWidth="1"/>
    <col min="3" max="3" width="11" style="6" bestFit="1" customWidth="1"/>
    <col min="4" max="4" width="32.21875" style="6" bestFit="1" customWidth="1"/>
    <col min="5" max="5" width="13.77734375" style="6" bestFit="1" customWidth="1"/>
    <col min="6" max="6" width="14" style="8" customWidth="1"/>
    <col min="7" max="7" width="10.77734375" style="13" customWidth="1"/>
    <col min="8" max="8" width="14.44140625" style="6" bestFit="1" customWidth="1"/>
    <col min="9" max="16384" width="9.21875" style="6"/>
  </cols>
  <sheetData>
    <row r="1" spans="1:8" s="1" customFormat="1" ht="16.8" customHeight="1" x14ac:dyDescent="0.25">
      <c r="B1" s="146" t="s">
        <v>19</v>
      </c>
      <c r="C1" s="147"/>
      <c r="D1" s="10"/>
      <c r="F1" s="5"/>
      <c r="G1" s="13"/>
    </row>
    <row r="2" spans="1:8" s="1" customFormat="1" ht="14.4" x14ac:dyDescent="0.3">
      <c r="A2" s="59" t="s">
        <v>1598</v>
      </c>
      <c r="F2" s="5"/>
      <c r="G2" s="13"/>
    </row>
    <row r="3" spans="1:8" s="1" customFormat="1" ht="12" x14ac:dyDescent="0.2">
      <c r="B3" s="7" t="s">
        <v>9</v>
      </c>
      <c r="C3" s="2"/>
      <c r="D3" s="3"/>
      <c r="E3" s="3"/>
      <c r="F3" s="4"/>
      <c r="G3" s="13"/>
    </row>
    <row r="4" spans="1:8" s="1" customFormat="1" ht="42" customHeight="1" x14ac:dyDescent="0.2">
      <c r="B4" s="20" t="s">
        <v>7</v>
      </c>
      <c r="C4" s="20" t="s">
        <v>8</v>
      </c>
      <c r="D4" s="21" t="s">
        <v>145</v>
      </c>
      <c r="E4" s="21" t="s">
        <v>0</v>
      </c>
      <c r="F4" s="22" t="s">
        <v>4</v>
      </c>
      <c r="G4" s="23" t="s">
        <v>5</v>
      </c>
      <c r="H4" s="58" t="s">
        <v>6</v>
      </c>
    </row>
    <row r="5" spans="1:8" x14ac:dyDescent="0.2">
      <c r="B5" s="24" t="s">
        <v>25</v>
      </c>
      <c r="C5" s="25"/>
      <c r="D5" s="25"/>
      <c r="E5" s="25"/>
      <c r="F5" s="26"/>
      <c r="G5" s="27"/>
      <c r="H5" s="25"/>
    </row>
    <row r="6" spans="1:8" x14ac:dyDescent="0.2">
      <c r="B6" s="24" t="s">
        <v>26</v>
      </c>
      <c r="C6" s="25"/>
      <c r="D6" s="25"/>
      <c r="E6" s="25"/>
      <c r="F6" s="26"/>
      <c r="G6" s="27"/>
      <c r="H6" s="25"/>
    </row>
    <row r="7" spans="1:8" x14ac:dyDescent="0.2">
      <c r="B7" s="25" t="s">
        <v>40</v>
      </c>
      <c r="C7" s="25" t="s">
        <v>41</v>
      </c>
      <c r="D7" s="25" t="s">
        <v>42</v>
      </c>
      <c r="E7" s="29">
        <v>11161</v>
      </c>
      <c r="F7" s="26">
        <v>1056.61187</v>
      </c>
      <c r="G7" s="27">
        <v>4.7467548357579004</v>
      </c>
      <c r="H7" s="30"/>
    </row>
    <row r="8" spans="1:8" x14ac:dyDescent="0.2">
      <c r="B8" s="25" t="s">
        <v>52</v>
      </c>
      <c r="C8" s="25" t="s">
        <v>53</v>
      </c>
      <c r="D8" s="25" t="s">
        <v>54</v>
      </c>
      <c r="E8" s="29">
        <v>20630</v>
      </c>
      <c r="F8" s="26">
        <v>895.61018999999999</v>
      </c>
      <c r="G8" s="27">
        <v>4.0234660626484899</v>
      </c>
      <c r="H8" s="30"/>
    </row>
    <row r="9" spans="1:8" x14ac:dyDescent="0.2">
      <c r="B9" s="25" t="s">
        <v>279</v>
      </c>
      <c r="C9" s="25" t="s">
        <v>280</v>
      </c>
      <c r="D9" s="25" t="s">
        <v>74</v>
      </c>
      <c r="E9" s="29">
        <v>183419</v>
      </c>
      <c r="F9" s="26">
        <v>864.08690899999999</v>
      </c>
      <c r="G9" s="27">
        <v>3.8818499302027099</v>
      </c>
      <c r="H9" s="30"/>
    </row>
    <row r="10" spans="1:8" x14ac:dyDescent="0.2">
      <c r="B10" s="25" t="s">
        <v>287</v>
      </c>
      <c r="C10" s="25" t="s">
        <v>288</v>
      </c>
      <c r="D10" s="25" t="s">
        <v>205</v>
      </c>
      <c r="E10" s="29">
        <v>16660</v>
      </c>
      <c r="F10" s="26">
        <v>799.94655999999998</v>
      </c>
      <c r="G10" s="27">
        <v>3.5937039038070799</v>
      </c>
      <c r="H10" s="30"/>
    </row>
    <row r="11" spans="1:8" x14ac:dyDescent="0.2">
      <c r="B11" s="25" t="s">
        <v>315</v>
      </c>
      <c r="C11" s="25" t="s">
        <v>316</v>
      </c>
      <c r="D11" s="25" t="s">
        <v>202</v>
      </c>
      <c r="E11" s="29">
        <v>364404</v>
      </c>
      <c r="F11" s="26">
        <v>721.51991999999996</v>
      </c>
      <c r="G11" s="27">
        <v>3.2413777155046102</v>
      </c>
      <c r="H11" s="30"/>
    </row>
    <row r="12" spans="1:8" x14ac:dyDescent="0.2">
      <c r="B12" s="25" t="s">
        <v>573</v>
      </c>
      <c r="C12" s="25" t="s">
        <v>574</v>
      </c>
      <c r="D12" s="25" t="s">
        <v>57</v>
      </c>
      <c r="E12" s="29">
        <v>37993</v>
      </c>
      <c r="F12" s="26">
        <v>705.68198199999995</v>
      </c>
      <c r="G12" s="27">
        <v>3.1702268881057698</v>
      </c>
      <c r="H12" s="30"/>
    </row>
    <row r="13" spans="1:8" x14ac:dyDescent="0.2">
      <c r="B13" s="25" t="s">
        <v>281</v>
      </c>
      <c r="C13" s="25" t="s">
        <v>282</v>
      </c>
      <c r="D13" s="25" t="s">
        <v>48</v>
      </c>
      <c r="E13" s="29">
        <v>386870</v>
      </c>
      <c r="F13" s="26">
        <v>660.30971599999998</v>
      </c>
      <c r="G13" s="27">
        <v>2.9663951603353902</v>
      </c>
      <c r="H13" s="30"/>
    </row>
    <row r="14" spans="1:8" x14ac:dyDescent="0.2">
      <c r="B14" s="25" t="s">
        <v>575</v>
      </c>
      <c r="C14" s="25" t="s">
        <v>576</v>
      </c>
      <c r="D14" s="25" t="s">
        <v>42</v>
      </c>
      <c r="E14" s="29">
        <v>12846</v>
      </c>
      <c r="F14" s="26">
        <v>650.77836000000002</v>
      </c>
      <c r="G14" s="27">
        <v>2.92357621094735</v>
      </c>
      <c r="H14" s="30"/>
    </row>
    <row r="15" spans="1:8" x14ac:dyDescent="0.2">
      <c r="B15" s="25" t="s">
        <v>577</v>
      </c>
      <c r="C15" s="25" t="s">
        <v>578</v>
      </c>
      <c r="D15" s="25" t="s">
        <v>276</v>
      </c>
      <c r="E15" s="29">
        <v>11863</v>
      </c>
      <c r="F15" s="26">
        <v>605.60614999999996</v>
      </c>
      <c r="G15" s="27">
        <v>2.7206432207478701</v>
      </c>
      <c r="H15" s="30"/>
    </row>
    <row r="16" spans="1:8" x14ac:dyDescent="0.2">
      <c r="B16" s="25" t="s">
        <v>307</v>
      </c>
      <c r="C16" s="25" t="s">
        <v>308</v>
      </c>
      <c r="D16" s="25" t="s">
        <v>85</v>
      </c>
      <c r="E16" s="29">
        <v>177477</v>
      </c>
      <c r="F16" s="26">
        <v>575.11421849999999</v>
      </c>
      <c r="G16" s="27">
        <v>2.5836603537096399</v>
      </c>
      <c r="H16" s="30"/>
    </row>
    <row r="17" spans="2:8" x14ac:dyDescent="0.2">
      <c r="B17" s="25" t="s">
        <v>579</v>
      </c>
      <c r="C17" s="25" t="s">
        <v>580</v>
      </c>
      <c r="D17" s="25" t="s">
        <v>27</v>
      </c>
      <c r="E17" s="29">
        <v>76898</v>
      </c>
      <c r="F17" s="26">
        <v>567.430342</v>
      </c>
      <c r="G17" s="27">
        <v>2.5491410766039002</v>
      </c>
      <c r="H17" s="30"/>
    </row>
    <row r="18" spans="2:8" x14ac:dyDescent="0.2">
      <c r="B18" s="25" t="s">
        <v>581</v>
      </c>
      <c r="C18" s="25" t="s">
        <v>582</v>
      </c>
      <c r="D18" s="25" t="s">
        <v>189</v>
      </c>
      <c r="E18" s="29">
        <v>14152</v>
      </c>
      <c r="F18" s="26">
        <v>551.928</v>
      </c>
      <c r="G18" s="27">
        <v>2.4794978907346499</v>
      </c>
      <c r="H18" s="30"/>
    </row>
    <row r="19" spans="2:8" x14ac:dyDescent="0.2">
      <c r="B19" s="25" t="s">
        <v>583</v>
      </c>
      <c r="C19" s="25" t="s">
        <v>584</v>
      </c>
      <c r="D19" s="25" t="s">
        <v>90</v>
      </c>
      <c r="E19" s="29">
        <v>60046</v>
      </c>
      <c r="F19" s="26">
        <v>550.02135999999996</v>
      </c>
      <c r="G19" s="27">
        <v>2.4709324440488598</v>
      </c>
      <c r="H19" s="30"/>
    </row>
    <row r="20" spans="2:8" x14ac:dyDescent="0.2">
      <c r="B20" s="25" t="s">
        <v>585</v>
      </c>
      <c r="C20" s="25" t="s">
        <v>586</v>
      </c>
      <c r="D20" s="25" t="s">
        <v>230</v>
      </c>
      <c r="E20" s="29">
        <v>10345</v>
      </c>
      <c r="F20" s="26">
        <v>543.11249999999995</v>
      </c>
      <c r="G20" s="27">
        <v>2.4398948742981301</v>
      </c>
      <c r="H20" s="30"/>
    </row>
    <row r="21" spans="2:8" x14ac:dyDescent="0.2">
      <c r="B21" s="25" t="s">
        <v>587</v>
      </c>
      <c r="C21" s="25" t="s">
        <v>588</v>
      </c>
      <c r="D21" s="25" t="s">
        <v>202</v>
      </c>
      <c r="E21" s="29">
        <v>146479</v>
      </c>
      <c r="F21" s="26">
        <v>508.28213</v>
      </c>
      <c r="G21" s="27">
        <v>2.2834218761018001</v>
      </c>
      <c r="H21" s="30"/>
    </row>
    <row r="22" spans="2:8" x14ac:dyDescent="0.2">
      <c r="B22" s="25" t="s">
        <v>63</v>
      </c>
      <c r="C22" s="25" t="s">
        <v>64</v>
      </c>
      <c r="D22" s="25" t="s">
        <v>65</v>
      </c>
      <c r="E22" s="29">
        <v>120077</v>
      </c>
      <c r="F22" s="26">
        <v>480.84834649999999</v>
      </c>
      <c r="G22" s="27">
        <v>2.1601775248039501</v>
      </c>
      <c r="H22" s="30"/>
    </row>
    <row r="23" spans="2:8" x14ac:dyDescent="0.2">
      <c r="B23" s="25" t="s">
        <v>96</v>
      </c>
      <c r="C23" s="25" t="s">
        <v>97</v>
      </c>
      <c r="D23" s="25" t="s">
        <v>93</v>
      </c>
      <c r="E23" s="29">
        <v>17905</v>
      </c>
      <c r="F23" s="26">
        <v>469.48700500000001</v>
      </c>
      <c r="G23" s="27">
        <v>2.1091374937035701</v>
      </c>
      <c r="H23" s="30"/>
    </row>
    <row r="24" spans="2:8" x14ac:dyDescent="0.2">
      <c r="B24" s="25" t="s">
        <v>321</v>
      </c>
      <c r="C24" s="25" t="s">
        <v>322</v>
      </c>
      <c r="D24" s="25" t="s">
        <v>71</v>
      </c>
      <c r="E24" s="29">
        <v>27135</v>
      </c>
      <c r="F24" s="26">
        <v>457.95739500000002</v>
      </c>
      <c r="G24" s="27">
        <v>2.05734152815011</v>
      </c>
      <c r="H24" s="30"/>
    </row>
    <row r="25" spans="2:8" x14ac:dyDescent="0.2">
      <c r="B25" s="25" t="s">
        <v>83</v>
      </c>
      <c r="C25" s="25" t="s">
        <v>84</v>
      </c>
      <c r="D25" s="25" t="s">
        <v>85</v>
      </c>
      <c r="E25" s="29">
        <v>328126</v>
      </c>
      <c r="F25" s="26">
        <v>456.52170380000001</v>
      </c>
      <c r="G25" s="27">
        <v>2.0508917859697</v>
      </c>
      <c r="H25" s="30"/>
    </row>
    <row r="26" spans="2:8" x14ac:dyDescent="0.2">
      <c r="B26" s="25" t="s">
        <v>289</v>
      </c>
      <c r="C26" s="25" t="s">
        <v>290</v>
      </c>
      <c r="D26" s="25" t="s">
        <v>57</v>
      </c>
      <c r="E26" s="29">
        <v>3792</v>
      </c>
      <c r="F26" s="26">
        <v>441.54048</v>
      </c>
      <c r="G26" s="27">
        <v>1.9835896871221701</v>
      </c>
      <c r="H26" s="30"/>
    </row>
    <row r="27" spans="2:8" x14ac:dyDescent="0.2">
      <c r="B27" s="25" t="s">
        <v>69</v>
      </c>
      <c r="C27" s="25" t="s">
        <v>70</v>
      </c>
      <c r="D27" s="25" t="s">
        <v>71</v>
      </c>
      <c r="E27" s="29">
        <v>2139</v>
      </c>
      <c r="F27" s="26">
        <v>430.11011999999999</v>
      </c>
      <c r="G27" s="27">
        <v>1.93223959524363</v>
      </c>
      <c r="H27" s="30"/>
    </row>
    <row r="28" spans="2:8" x14ac:dyDescent="0.2">
      <c r="B28" s="25" t="s">
        <v>119</v>
      </c>
      <c r="C28" s="25" t="s">
        <v>120</v>
      </c>
      <c r="D28" s="25" t="s">
        <v>57</v>
      </c>
      <c r="E28" s="29">
        <v>127876</v>
      </c>
      <c r="F28" s="26">
        <v>430.046988</v>
      </c>
      <c r="G28" s="27">
        <v>1.9319559791545</v>
      </c>
      <c r="H28" s="30"/>
    </row>
    <row r="29" spans="2:8" x14ac:dyDescent="0.2">
      <c r="B29" s="25" t="s">
        <v>66</v>
      </c>
      <c r="C29" s="25" t="s">
        <v>67</v>
      </c>
      <c r="D29" s="25" t="s">
        <v>68</v>
      </c>
      <c r="E29" s="29">
        <v>236889</v>
      </c>
      <c r="F29" s="26">
        <v>420.47797500000001</v>
      </c>
      <c r="G29" s="27">
        <v>1.8889678583309299</v>
      </c>
      <c r="H29" s="30"/>
    </row>
    <row r="30" spans="2:8" x14ac:dyDescent="0.2">
      <c r="B30" s="25" t="s">
        <v>80</v>
      </c>
      <c r="C30" s="25" t="s">
        <v>81</v>
      </c>
      <c r="D30" s="25" t="s">
        <v>82</v>
      </c>
      <c r="E30" s="29">
        <v>148925</v>
      </c>
      <c r="F30" s="26">
        <v>414.30934999999999</v>
      </c>
      <c r="G30" s="27">
        <v>1.8612557424820699</v>
      </c>
      <c r="H30" s="30"/>
    </row>
    <row r="31" spans="2:8" x14ac:dyDescent="0.2">
      <c r="B31" s="25" t="s">
        <v>589</v>
      </c>
      <c r="C31" s="25" t="s">
        <v>590</v>
      </c>
      <c r="D31" s="25" t="s">
        <v>202</v>
      </c>
      <c r="E31" s="29">
        <v>28841</v>
      </c>
      <c r="F31" s="26">
        <v>408.79233399999998</v>
      </c>
      <c r="G31" s="27">
        <v>1.83647093443618</v>
      </c>
      <c r="H31" s="30"/>
    </row>
    <row r="32" spans="2:8" x14ac:dyDescent="0.2">
      <c r="B32" s="25" t="s">
        <v>591</v>
      </c>
      <c r="C32" s="25" t="s">
        <v>592</v>
      </c>
      <c r="D32" s="25" t="s">
        <v>103</v>
      </c>
      <c r="E32" s="29">
        <v>56339</v>
      </c>
      <c r="F32" s="26">
        <v>389.33065950000002</v>
      </c>
      <c r="G32" s="27">
        <v>1.74904072456657</v>
      </c>
      <c r="H32" s="30"/>
    </row>
    <row r="33" spans="2:8" x14ac:dyDescent="0.2">
      <c r="B33" s="25" t="s">
        <v>593</v>
      </c>
      <c r="C33" s="25" t="s">
        <v>594</v>
      </c>
      <c r="D33" s="25" t="s">
        <v>62</v>
      </c>
      <c r="E33" s="29">
        <v>162929</v>
      </c>
      <c r="F33" s="26">
        <v>388.74859400000003</v>
      </c>
      <c r="G33" s="27">
        <v>1.74642583606749</v>
      </c>
      <c r="H33" s="30"/>
    </row>
    <row r="34" spans="2:8" x14ac:dyDescent="0.2">
      <c r="B34" s="25" t="s">
        <v>595</v>
      </c>
      <c r="C34" s="25" t="s">
        <v>596</v>
      </c>
      <c r="D34" s="25" t="s">
        <v>45</v>
      </c>
      <c r="E34" s="29">
        <v>32532</v>
      </c>
      <c r="F34" s="26">
        <v>388.07422800000001</v>
      </c>
      <c r="G34" s="27">
        <v>1.74339629403559</v>
      </c>
      <c r="H34" s="30"/>
    </row>
    <row r="35" spans="2:8" x14ac:dyDescent="0.2">
      <c r="B35" s="25" t="s">
        <v>597</v>
      </c>
      <c r="C35" s="25" t="s">
        <v>598</v>
      </c>
      <c r="D35" s="25" t="s">
        <v>65</v>
      </c>
      <c r="E35" s="29">
        <v>25943</v>
      </c>
      <c r="F35" s="26">
        <v>386.55070000000001</v>
      </c>
      <c r="G35" s="27">
        <v>1.73655195118204</v>
      </c>
      <c r="H35" s="30"/>
    </row>
    <row r="36" spans="2:8" x14ac:dyDescent="0.2">
      <c r="B36" s="25" t="s">
        <v>599</v>
      </c>
      <c r="C36" s="25" t="s">
        <v>600</v>
      </c>
      <c r="D36" s="25" t="s">
        <v>48</v>
      </c>
      <c r="E36" s="29">
        <v>762</v>
      </c>
      <c r="F36" s="26">
        <v>381</v>
      </c>
      <c r="G36" s="27">
        <v>1.7116158201249101</v>
      </c>
      <c r="H36" s="30"/>
    </row>
    <row r="37" spans="2:8" x14ac:dyDescent="0.2">
      <c r="B37" s="25" t="s">
        <v>601</v>
      </c>
      <c r="C37" s="25" t="s">
        <v>602</v>
      </c>
      <c r="D37" s="25" t="s">
        <v>62</v>
      </c>
      <c r="E37" s="29">
        <v>295160</v>
      </c>
      <c r="F37" s="26">
        <v>374.55804000000001</v>
      </c>
      <c r="G37" s="27">
        <v>1.6826757659290801</v>
      </c>
      <c r="H37" s="30"/>
    </row>
    <row r="38" spans="2:8" x14ac:dyDescent="0.2">
      <c r="B38" s="25" t="s">
        <v>603</v>
      </c>
      <c r="C38" s="25" t="s">
        <v>604</v>
      </c>
      <c r="D38" s="25" t="s">
        <v>175</v>
      </c>
      <c r="E38" s="29">
        <v>8156</v>
      </c>
      <c r="F38" s="26">
        <v>370.2824</v>
      </c>
      <c r="G38" s="27">
        <v>1.6634677526346999</v>
      </c>
      <c r="H38" s="30"/>
    </row>
    <row r="39" spans="2:8" x14ac:dyDescent="0.2">
      <c r="B39" s="25" t="s">
        <v>605</v>
      </c>
      <c r="C39" s="25" t="s">
        <v>606</v>
      </c>
      <c r="D39" s="25" t="s">
        <v>202</v>
      </c>
      <c r="E39" s="29">
        <v>29443</v>
      </c>
      <c r="F39" s="26">
        <v>357.70300700000001</v>
      </c>
      <c r="G39" s="27">
        <v>1.6069557104657499</v>
      </c>
      <c r="H39" s="30"/>
    </row>
    <row r="40" spans="2:8" x14ac:dyDescent="0.2">
      <c r="B40" s="25" t="s">
        <v>285</v>
      </c>
      <c r="C40" s="25" t="s">
        <v>286</v>
      </c>
      <c r="D40" s="25" t="s">
        <v>57</v>
      </c>
      <c r="E40" s="29">
        <v>109381</v>
      </c>
      <c r="F40" s="26">
        <v>353.62877300000002</v>
      </c>
      <c r="G40" s="27">
        <v>1.58865249952273</v>
      </c>
      <c r="H40" s="30"/>
    </row>
    <row r="41" spans="2:8" x14ac:dyDescent="0.2">
      <c r="B41" s="25" t="s">
        <v>607</v>
      </c>
      <c r="C41" s="25" t="s">
        <v>608</v>
      </c>
      <c r="D41" s="25" t="s">
        <v>90</v>
      </c>
      <c r="E41" s="29">
        <v>4595</v>
      </c>
      <c r="F41" s="26">
        <v>350.98907500000001</v>
      </c>
      <c r="G41" s="27">
        <v>1.57679384110501</v>
      </c>
      <c r="H41" s="30"/>
    </row>
    <row r="42" spans="2:8" x14ac:dyDescent="0.2">
      <c r="B42" s="25" t="s">
        <v>114</v>
      </c>
      <c r="C42" s="25" t="s">
        <v>115</v>
      </c>
      <c r="D42" s="25" t="s">
        <v>62</v>
      </c>
      <c r="E42" s="29">
        <v>302459</v>
      </c>
      <c r="F42" s="26">
        <v>345.4989157</v>
      </c>
      <c r="G42" s="27">
        <v>1.55212968490321</v>
      </c>
      <c r="H42" s="30"/>
    </row>
    <row r="43" spans="2:8" x14ac:dyDescent="0.2">
      <c r="B43" s="25" t="s">
        <v>94</v>
      </c>
      <c r="C43" s="25" t="s">
        <v>95</v>
      </c>
      <c r="D43" s="25" t="s">
        <v>62</v>
      </c>
      <c r="E43" s="29">
        <v>169696</v>
      </c>
      <c r="F43" s="26">
        <v>320.09756479999999</v>
      </c>
      <c r="G43" s="27">
        <v>1.43801589473789</v>
      </c>
      <c r="H43" s="30"/>
    </row>
    <row r="44" spans="2:8" x14ac:dyDescent="0.2">
      <c r="B44" s="25" t="s">
        <v>609</v>
      </c>
      <c r="C44" s="25" t="s">
        <v>610</v>
      </c>
      <c r="D44" s="25" t="s">
        <v>36</v>
      </c>
      <c r="E44" s="29">
        <v>35294</v>
      </c>
      <c r="F44" s="26">
        <v>318.10482200000001</v>
      </c>
      <c r="G44" s="27">
        <v>1.42906363725254</v>
      </c>
      <c r="H44" s="30"/>
    </row>
    <row r="45" spans="2:8" x14ac:dyDescent="0.2">
      <c r="B45" s="25" t="s">
        <v>611</v>
      </c>
      <c r="C45" s="25" t="s">
        <v>612</v>
      </c>
      <c r="D45" s="25" t="s">
        <v>90</v>
      </c>
      <c r="E45" s="29">
        <v>7763</v>
      </c>
      <c r="F45" s="26">
        <v>312.84890000000001</v>
      </c>
      <c r="G45" s="27">
        <v>1.40545177571831</v>
      </c>
      <c r="H45" s="30"/>
    </row>
    <row r="46" spans="2:8" x14ac:dyDescent="0.2">
      <c r="B46" s="25" t="s">
        <v>613</v>
      </c>
      <c r="C46" s="25" t="s">
        <v>614</v>
      </c>
      <c r="D46" s="25" t="s">
        <v>103</v>
      </c>
      <c r="E46" s="29">
        <v>24364</v>
      </c>
      <c r="F46" s="26">
        <v>292.026904</v>
      </c>
      <c r="G46" s="27">
        <v>1.31191041676771</v>
      </c>
      <c r="H46" s="30"/>
    </row>
    <row r="47" spans="2:8" x14ac:dyDescent="0.2">
      <c r="B47" s="25" t="s">
        <v>615</v>
      </c>
      <c r="C47" s="25" t="s">
        <v>616</v>
      </c>
      <c r="D47" s="25" t="s">
        <v>57</v>
      </c>
      <c r="E47" s="29">
        <v>9418</v>
      </c>
      <c r="F47" s="26">
        <v>280.47745800000001</v>
      </c>
      <c r="G47" s="27">
        <v>1.2600253393732801</v>
      </c>
      <c r="H47" s="30"/>
    </row>
    <row r="48" spans="2:8" x14ac:dyDescent="0.2">
      <c r="B48" s="25" t="s">
        <v>107</v>
      </c>
      <c r="C48" s="25" t="s">
        <v>108</v>
      </c>
      <c r="D48" s="25" t="s">
        <v>54</v>
      </c>
      <c r="E48" s="29">
        <v>12522</v>
      </c>
      <c r="F48" s="26">
        <v>276.11009999999999</v>
      </c>
      <c r="G48" s="27">
        <v>1.24040528938654</v>
      </c>
      <c r="H48" s="30"/>
    </row>
    <row r="49" spans="2:9" x14ac:dyDescent="0.2">
      <c r="B49" s="25" t="s">
        <v>617</v>
      </c>
      <c r="C49" s="25" t="s">
        <v>618</v>
      </c>
      <c r="D49" s="25" t="s">
        <v>33</v>
      </c>
      <c r="E49" s="29">
        <v>1175</v>
      </c>
      <c r="F49" s="26">
        <v>272.60000000000002</v>
      </c>
      <c r="G49" s="27">
        <v>1.22463641093451</v>
      </c>
      <c r="H49" s="30"/>
    </row>
    <row r="50" spans="2:9" x14ac:dyDescent="0.2">
      <c r="B50" s="25" t="s">
        <v>619</v>
      </c>
      <c r="C50" s="25" t="s">
        <v>620</v>
      </c>
      <c r="D50" s="25" t="s">
        <v>42</v>
      </c>
      <c r="E50" s="29">
        <v>21972</v>
      </c>
      <c r="F50" s="26">
        <v>255.16083599999999</v>
      </c>
      <c r="G50" s="27">
        <v>1.1462921878579999</v>
      </c>
      <c r="H50" s="30"/>
    </row>
    <row r="51" spans="2:9" x14ac:dyDescent="0.2">
      <c r="B51" s="25" t="s">
        <v>621</v>
      </c>
      <c r="C51" s="25" t="s">
        <v>622</v>
      </c>
      <c r="D51" s="25" t="s">
        <v>118</v>
      </c>
      <c r="E51" s="29">
        <v>42234</v>
      </c>
      <c r="F51" s="26">
        <v>251.48235299999999</v>
      </c>
      <c r="G51" s="27">
        <v>1.12976686056965</v>
      </c>
      <c r="H51" s="30"/>
    </row>
    <row r="52" spans="2:9" x14ac:dyDescent="0.2">
      <c r="B52" s="25" t="s">
        <v>623</v>
      </c>
      <c r="C52" s="25" t="s">
        <v>624</v>
      </c>
      <c r="D52" s="25" t="s">
        <v>90</v>
      </c>
      <c r="E52" s="29">
        <v>7767</v>
      </c>
      <c r="F52" s="26">
        <v>250.84303199999999</v>
      </c>
      <c r="G52" s="27">
        <v>1.1268947557461899</v>
      </c>
      <c r="H52" s="30"/>
    </row>
    <row r="53" spans="2:9" x14ac:dyDescent="0.2">
      <c r="B53" s="25" t="s">
        <v>625</v>
      </c>
      <c r="C53" s="25" t="s">
        <v>626</v>
      </c>
      <c r="D53" s="25" t="s">
        <v>33</v>
      </c>
      <c r="E53" s="29">
        <v>54753</v>
      </c>
      <c r="F53" s="26">
        <v>219.6416595</v>
      </c>
      <c r="G53" s="27">
        <v>0.98672477469471898</v>
      </c>
      <c r="H53" s="30"/>
    </row>
    <row r="54" spans="2:9" x14ac:dyDescent="0.2">
      <c r="B54" s="25" t="s">
        <v>627</v>
      </c>
      <c r="C54" s="25" t="s">
        <v>628</v>
      </c>
      <c r="D54" s="25" t="s">
        <v>121</v>
      </c>
      <c r="E54" s="29">
        <v>6672</v>
      </c>
      <c r="F54" s="26">
        <v>165.46559999999999</v>
      </c>
      <c r="G54" s="27">
        <v>0.74334262111931704</v>
      </c>
      <c r="H54" s="30"/>
    </row>
    <row r="55" spans="2:9" x14ac:dyDescent="0.2">
      <c r="B55" s="25" t="s">
        <v>629</v>
      </c>
      <c r="C55" s="25" t="s">
        <v>630</v>
      </c>
      <c r="D55" s="25" t="s">
        <v>57</v>
      </c>
      <c r="E55" s="29">
        <v>44207</v>
      </c>
      <c r="F55" s="26">
        <v>162.637553</v>
      </c>
      <c r="G55" s="27">
        <v>0.73063781800840699</v>
      </c>
      <c r="H55" s="30"/>
    </row>
    <row r="56" spans="2:9" x14ac:dyDescent="0.2">
      <c r="B56" s="25" t="s">
        <v>631</v>
      </c>
      <c r="C56" s="25" t="s">
        <v>632</v>
      </c>
      <c r="D56" s="25" t="s">
        <v>57</v>
      </c>
      <c r="E56" s="29">
        <v>176651</v>
      </c>
      <c r="F56" s="26">
        <v>147.22094340000001</v>
      </c>
      <c r="G56" s="27">
        <v>0.66137977894265998</v>
      </c>
      <c r="H56" s="30"/>
    </row>
    <row r="57" spans="2:9" x14ac:dyDescent="0.2">
      <c r="B57" s="24" t="s">
        <v>123</v>
      </c>
      <c r="C57" s="24"/>
      <c r="D57" s="24"/>
      <c r="E57" s="24"/>
      <c r="F57" s="31">
        <f>SUM(F7:F56)</f>
        <v>22277.214022699998</v>
      </c>
      <c r="G57" s="32">
        <f>SUM(G7:G56)</f>
        <v>100.07882401459776</v>
      </c>
      <c r="H57" s="24"/>
      <c r="I57" s="18"/>
    </row>
    <row r="58" spans="2:9" x14ac:dyDescent="0.2">
      <c r="B58" s="24" t="s">
        <v>124</v>
      </c>
      <c r="C58" s="24"/>
      <c r="D58" s="24"/>
      <c r="E58" s="24"/>
      <c r="F58" s="33" t="s">
        <v>125</v>
      </c>
      <c r="G58" s="34" t="s">
        <v>125</v>
      </c>
      <c r="H58" s="24"/>
      <c r="I58" s="18"/>
    </row>
    <row r="59" spans="2:9" x14ac:dyDescent="0.2">
      <c r="B59" s="24" t="s">
        <v>123</v>
      </c>
      <c r="C59" s="24"/>
      <c r="D59" s="24"/>
      <c r="E59" s="24"/>
      <c r="F59" s="35" t="s">
        <v>125</v>
      </c>
      <c r="G59" s="36" t="s">
        <v>125</v>
      </c>
      <c r="H59" s="24"/>
      <c r="I59" s="18"/>
    </row>
    <row r="60" spans="2:9" x14ac:dyDescent="0.2">
      <c r="B60" s="37" t="s">
        <v>126</v>
      </c>
      <c r="C60" s="37"/>
      <c r="D60" s="37"/>
      <c r="E60" s="37"/>
      <c r="F60" s="38">
        <f>F57</f>
        <v>22277.214022699998</v>
      </c>
      <c r="G60" s="39">
        <f>G57</f>
        <v>100.07882401459776</v>
      </c>
      <c r="H60" s="24"/>
      <c r="I60" s="18"/>
    </row>
    <row r="61" spans="2:9" x14ac:dyDescent="0.2">
      <c r="B61" s="24" t="s">
        <v>139</v>
      </c>
      <c r="C61" s="24"/>
      <c r="D61" s="24"/>
      <c r="E61" s="24"/>
      <c r="F61" s="31">
        <v>123.7969835</v>
      </c>
      <c r="G61" s="32">
        <v>0.55614927937622605</v>
      </c>
      <c r="H61" s="30">
        <v>4.6890670000000002E-2</v>
      </c>
      <c r="I61" s="19"/>
    </row>
    <row r="62" spans="2:9" x14ac:dyDescent="0.2">
      <c r="B62" s="25"/>
      <c r="C62" s="25"/>
      <c r="D62" s="25"/>
      <c r="E62" s="25"/>
      <c r="F62" s="26"/>
      <c r="G62" s="27"/>
      <c r="H62" s="25"/>
    </row>
    <row r="63" spans="2:9" x14ac:dyDescent="0.2">
      <c r="B63" s="46" t="s">
        <v>142</v>
      </c>
      <c r="C63" s="46"/>
      <c r="D63" s="46"/>
      <c r="E63" s="46"/>
      <c r="F63" s="31">
        <f>F64-(F57+F61)</f>
        <v>-141.34294749999754</v>
      </c>
      <c r="G63" s="32">
        <f>G64-(G57+G61)</f>
        <v>-0.63497329397398516</v>
      </c>
      <c r="H63" s="24"/>
      <c r="I63" s="18"/>
    </row>
    <row r="64" spans="2:9" x14ac:dyDescent="0.2">
      <c r="B64" s="42" t="s">
        <v>140</v>
      </c>
      <c r="C64" s="42"/>
      <c r="D64" s="42"/>
      <c r="E64" s="42"/>
      <c r="F64" s="43">
        <v>22259.668058700001</v>
      </c>
      <c r="G64" s="44">
        <v>100</v>
      </c>
      <c r="H64" s="45"/>
      <c r="I64" s="18"/>
    </row>
    <row r="67" spans="2:9" x14ac:dyDescent="0.2">
      <c r="B67" s="157" t="s">
        <v>1634</v>
      </c>
      <c r="C67" s="157"/>
      <c r="D67" s="157"/>
      <c r="E67" s="157"/>
      <c r="F67" s="157"/>
      <c r="G67" s="157"/>
      <c r="H67" s="157"/>
      <c r="I67" s="157"/>
    </row>
    <row r="69" spans="2:9" x14ac:dyDescent="0.2">
      <c r="B69" s="62" t="s">
        <v>157</v>
      </c>
    </row>
    <row r="70" spans="2:9" x14ac:dyDescent="0.2">
      <c r="B70" s="62"/>
    </row>
    <row r="71" spans="2:9" x14ac:dyDescent="0.2">
      <c r="B71" s="65" t="s">
        <v>1599</v>
      </c>
    </row>
    <row r="72" spans="2:9" x14ac:dyDescent="0.2">
      <c r="B72" s="65" t="s">
        <v>1600</v>
      </c>
    </row>
    <row r="73" spans="2:9" x14ac:dyDescent="0.2">
      <c r="B73" s="65" t="s">
        <v>1601</v>
      </c>
    </row>
    <row r="74" spans="2:9" x14ac:dyDescent="0.2">
      <c r="B74" s="62"/>
    </row>
    <row r="75" spans="2:9" ht="20.399999999999999" x14ac:dyDescent="0.2">
      <c r="B75" s="66" t="s">
        <v>1602</v>
      </c>
      <c r="C75" s="103" t="s">
        <v>1603</v>
      </c>
      <c r="D75" s="103" t="s">
        <v>1635</v>
      </c>
    </row>
    <row r="76" spans="2:9" x14ac:dyDescent="0.2">
      <c r="B76" s="69" t="s">
        <v>1604</v>
      </c>
      <c r="C76" s="107">
        <v>10.9899</v>
      </c>
      <c r="D76" s="71">
        <v>11.0153</v>
      </c>
    </row>
    <row r="77" spans="2:9" x14ac:dyDescent="0.2">
      <c r="B77" s="69" t="s">
        <v>1636</v>
      </c>
      <c r="C77" s="107" t="s">
        <v>1637</v>
      </c>
      <c r="D77" s="71">
        <v>9.9414999999999996</v>
      </c>
    </row>
    <row r="78" spans="2:9" x14ac:dyDescent="0.2">
      <c r="B78" s="62"/>
    </row>
    <row r="79" spans="2:9" x14ac:dyDescent="0.2">
      <c r="B79" s="65" t="s">
        <v>1666</v>
      </c>
    </row>
    <row r="80" spans="2:9" x14ac:dyDescent="0.2">
      <c r="B80" s="65" t="s">
        <v>1665</v>
      </c>
    </row>
    <row r="81" spans="2:2" x14ac:dyDescent="0.2">
      <c r="B81" s="65" t="s">
        <v>1663</v>
      </c>
    </row>
    <row r="82" spans="2:2" x14ac:dyDescent="0.2">
      <c r="B82" s="106" t="s">
        <v>1672</v>
      </c>
    </row>
    <row r="83" spans="2:2" x14ac:dyDescent="0.2">
      <c r="B83" s="65" t="s">
        <v>1664</v>
      </c>
    </row>
    <row r="86" spans="2:2" x14ac:dyDescent="0.2">
      <c r="B86" s="18" t="s">
        <v>158</v>
      </c>
    </row>
    <row r="102" spans="2:2" x14ac:dyDescent="0.2">
      <c r="B102" s="62" t="s">
        <v>1568</v>
      </c>
    </row>
    <row r="103" spans="2:2" x14ac:dyDescent="0.2">
      <c r="B103" s="63" t="s">
        <v>1578</v>
      </c>
    </row>
  </sheetData>
  <mergeCells count="2">
    <mergeCell ref="B1:C1"/>
    <mergeCell ref="B67:I67"/>
  </mergeCells>
  <conditionalFormatting sqref="G1:G3 G5:G66 G68:G118">
    <cfRule type="cellIs" dxfId="13" priority="2" stopIfTrue="1" operator="between">
      <formula>0.009</formula>
      <formula>-0.009</formula>
    </cfRule>
  </conditionalFormatting>
  <hyperlinks>
    <hyperlink ref="A2" location="Index!A1" display="-" xr:uid="{578F41F7-67E3-45EC-A5FC-B7915707939F}"/>
  </hyperlinks>
  <pageMargins left="0.7" right="0.7" top="0.75" bottom="0.75" header="0.3" footer="0.3"/>
  <pageSetup paperSize="9" scale="58" orientation="portrait" r:id="rId1"/>
  <headerFooter>
    <oddFooter>&amp;C&amp;1#&amp;"Calibri"&amp;10&amp;K000000RESTRICTED</oddFooter>
    <evenFooter>&amp;LPUBLIC</evenFooter>
    <firstFooter>&amp;LPUBLIC</firstFooter>
  </headerFooter>
  <colBreaks count="1" manualBreakCount="1">
    <brk id="8" max="10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8B494-100C-48F5-BB72-2DFDB25BDE77}">
  <dimension ref="A1:I204"/>
  <sheetViews>
    <sheetView view="pageBreakPreview" zoomScaleNormal="100" zoomScaleSheetLayoutView="100" workbookViewId="0"/>
  </sheetViews>
  <sheetFormatPr defaultColWidth="9.21875" defaultRowHeight="10.199999999999999" x14ac:dyDescent="0.2"/>
  <cols>
    <col min="1" max="1" width="7.21875" style="6" customWidth="1"/>
    <col min="2" max="2" width="52.77734375" style="6" bestFit="1" customWidth="1"/>
    <col min="3" max="3" width="14.21875" style="6" bestFit="1" customWidth="1"/>
    <col min="4" max="4" width="32.21875" style="6" bestFit="1" customWidth="1"/>
    <col min="5" max="5" width="13.77734375" style="6" bestFit="1" customWidth="1"/>
    <col min="6" max="6" width="12.77734375" style="8" bestFit="1" customWidth="1"/>
    <col min="7" max="7" width="9.21875" style="13" customWidth="1"/>
    <col min="8" max="8" width="14.44140625" style="6" bestFit="1" customWidth="1"/>
    <col min="9" max="16384" width="9.21875" style="6"/>
  </cols>
  <sheetData>
    <row r="1" spans="1:8" s="1" customFormat="1" ht="16.8" customHeight="1" x14ac:dyDescent="0.25">
      <c r="B1" s="146" t="s">
        <v>20</v>
      </c>
      <c r="C1" s="147"/>
      <c r="D1" s="10"/>
      <c r="F1" s="5"/>
      <c r="G1" s="13"/>
    </row>
    <row r="2" spans="1:8" s="1" customFormat="1" ht="14.4" x14ac:dyDescent="0.3">
      <c r="A2" s="59" t="s">
        <v>1598</v>
      </c>
      <c r="F2" s="5"/>
      <c r="G2" s="13"/>
    </row>
    <row r="3" spans="1:8" s="1" customFormat="1" ht="12" x14ac:dyDescent="0.2">
      <c r="B3" s="7" t="s">
        <v>9</v>
      </c>
      <c r="C3" s="2"/>
      <c r="D3" s="3"/>
      <c r="E3" s="3"/>
      <c r="F3" s="4"/>
      <c r="G3" s="13"/>
    </row>
    <row r="4" spans="1:8" s="1" customFormat="1" ht="35.25" customHeight="1" x14ac:dyDescent="0.2">
      <c r="B4" s="20" t="s">
        <v>7</v>
      </c>
      <c r="C4" s="20" t="s">
        <v>8</v>
      </c>
      <c r="D4" s="21" t="s">
        <v>145</v>
      </c>
      <c r="E4" s="21" t="s">
        <v>0</v>
      </c>
      <c r="F4" s="22" t="s">
        <v>4</v>
      </c>
      <c r="G4" s="23" t="s">
        <v>5</v>
      </c>
      <c r="H4" s="23" t="s">
        <v>6</v>
      </c>
    </row>
    <row r="5" spans="1:8" x14ac:dyDescent="0.2">
      <c r="B5" s="24" t="s">
        <v>25</v>
      </c>
      <c r="C5" s="25"/>
      <c r="D5" s="25"/>
      <c r="E5" s="25"/>
      <c r="F5" s="26"/>
      <c r="G5" s="27"/>
      <c r="H5" s="25"/>
    </row>
    <row r="6" spans="1:8" x14ac:dyDescent="0.2">
      <c r="B6" s="24" t="s">
        <v>26</v>
      </c>
      <c r="C6" s="25"/>
      <c r="D6" s="25"/>
      <c r="E6" s="25"/>
      <c r="F6" s="26"/>
      <c r="G6" s="27"/>
      <c r="H6" s="25"/>
    </row>
    <row r="7" spans="1:8" x14ac:dyDescent="0.2">
      <c r="B7" s="25" t="s">
        <v>91</v>
      </c>
      <c r="C7" s="25" t="s">
        <v>92</v>
      </c>
      <c r="D7" s="25" t="s">
        <v>93</v>
      </c>
      <c r="E7" s="29">
        <v>27508</v>
      </c>
      <c r="F7" s="26">
        <v>902.81255999999996</v>
      </c>
      <c r="G7" s="27">
        <v>3.1438600964612702</v>
      </c>
      <c r="H7" s="30"/>
    </row>
    <row r="8" spans="1:8" x14ac:dyDescent="0.2">
      <c r="B8" s="25" t="s">
        <v>86</v>
      </c>
      <c r="C8" s="25" t="s">
        <v>87</v>
      </c>
      <c r="D8" s="25" t="s">
        <v>62</v>
      </c>
      <c r="E8" s="29">
        <v>165385</v>
      </c>
      <c r="F8" s="26">
        <v>589.92829500000005</v>
      </c>
      <c r="G8" s="27">
        <v>2.05430463486677</v>
      </c>
      <c r="H8" s="30"/>
    </row>
    <row r="9" spans="1:8" x14ac:dyDescent="0.2">
      <c r="B9" s="25" t="s">
        <v>633</v>
      </c>
      <c r="C9" s="25" t="s">
        <v>634</v>
      </c>
      <c r="D9" s="25" t="s">
        <v>93</v>
      </c>
      <c r="E9" s="29">
        <v>17173</v>
      </c>
      <c r="F9" s="26">
        <v>583.88199999999995</v>
      </c>
      <c r="G9" s="27">
        <v>2.0332496491209602</v>
      </c>
      <c r="H9" s="30"/>
    </row>
    <row r="10" spans="1:8" x14ac:dyDescent="0.2">
      <c r="B10" s="25" t="s">
        <v>317</v>
      </c>
      <c r="C10" s="25" t="s">
        <v>318</v>
      </c>
      <c r="D10" s="25" t="s">
        <v>42</v>
      </c>
      <c r="E10" s="29">
        <v>26108</v>
      </c>
      <c r="F10" s="26">
        <v>499.96820000000002</v>
      </c>
      <c r="G10" s="27">
        <v>1.74103700271911</v>
      </c>
      <c r="H10" s="30"/>
    </row>
    <row r="11" spans="1:8" x14ac:dyDescent="0.2">
      <c r="B11" s="25" t="s">
        <v>635</v>
      </c>
      <c r="C11" s="25" t="s">
        <v>636</v>
      </c>
      <c r="D11" s="25" t="s">
        <v>637</v>
      </c>
      <c r="E11" s="29">
        <v>28251</v>
      </c>
      <c r="F11" s="26">
        <v>485.09792099999999</v>
      </c>
      <c r="G11" s="27">
        <v>1.6892542973795399</v>
      </c>
      <c r="H11" s="30"/>
    </row>
    <row r="12" spans="1:8" x14ac:dyDescent="0.2">
      <c r="B12" s="25" t="s">
        <v>270</v>
      </c>
      <c r="C12" s="25" t="s">
        <v>271</v>
      </c>
      <c r="D12" s="25" t="s">
        <v>54</v>
      </c>
      <c r="E12" s="29">
        <v>8739</v>
      </c>
      <c r="F12" s="26">
        <v>476.27550000000002</v>
      </c>
      <c r="G12" s="27">
        <v>1.6585320206136001</v>
      </c>
      <c r="H12" s="30"/>
    </row>
    <row r="13" spans="1:8" x14ac:dyDescent="0.2">
      <c r="B13" s="25" t="s">
        <v>638</v>
      </c>
      <c r="C13" s="25" t="s">
        <v>639</v>
      </c>
      <c r="D13" s="25" t="s">
        <v>175</v>
      </c>
      <c r="E13" s="29">
        <v>23428</v>
      </c>
      <c r="F13" s="26">
        <v>465.116084</v>
      </c>
      <c r="G13" s="27">
        <v>1.6196716367237201</v>
      </c>
      <c r="H13" s="30"/>
    </row>
    <row r="14" spans="1:8" x14ac:dyDescent="0.2">
      <c r="B14" s="25" t="s">
        <v>640</v>
      </c>
      <c r="C14" s="25" t="s">
        <v>641</v>
      </c>
      <c r="D14" s="25" t="s">
        <v>62</v>
      </c>
      <c r="E14" s="29">
        <v>44337</v>
      </c>
      <c r="F14" s="26">
        <v>450.72994199999999</v>
      </c>
      <c r="G14" s="27">
        <v>1.5695748394706699</v>
      </c>
      <c r="H14" s="30"/>
    </row>
    <row r="15" spans="1:8" x14ac:dyDescent="0.2">
      <c r="B15" s="25" t="s">
        <v>642</v>
      </c>
      <c r="C15" s="25" t="s">
        <v>643</v>
      </c>
      <c r="D15" s="25" t="s">
        <v>637</v>
      </c>
      <c r="E15" s="29">
        <v>23294</v>
      </c>
      <c r="F15" s="26">
        <v>436.76249999999999</v>
      </c>
      <c r="G15" s="27">
        <v>1.5209360793348601</v>
      </c>
      <c r="H15" s="30"/>
    </row>
    <row r="16" spans="1:8" x14ac:dyDescent="0.2">
      <c r="B16" s="25" t="s">
        <v>283</v>
      </c>
      <c r="C16" s="25" t="s">
        <v>284</v>
      </c>
      <c r="D16" s="25" t="s">
        <v>90</v>
      </c>
      <c r="E16" s="29">
        <v>98129</v>
      </c>
      <c r="F16" s="26">
        <v>434.36801850000001</v>
      </c>
      <c r="G16" s="27">
        <v>1.5125977872318299</v>
      </c>
      <c r="H16" s="30"/>
    </row>
    <row r="17" spans="2:8" x14ac:dyDescent="0.2">
      <c r="B17" s="25" t="s">
        <v>319</v>
      </c>
      <c r="C17" s="25" t="s">
        <v>320</v>
      </c>
      <c r="D17" s="25" t="s">
        <v>39</v>
      </c>
      <c r="E17" s="29">
        <v>2793</v>
      </c>
      <c r="F17" s="26">
        <v>414.76049999999998</v>
      </c>
      <c r="G17" s="27">
        <v>1.4443186141964199</v>
      </c>
      <c r="H17" s="30"/>
    </row>
    <row r="18" spans="2:8" x14ac:dyDescent="0.2">
      <c r="B18" s="25" t="s">
        <v>644</v>
      </c>
      <c r="C18" s="25" t="s">
        <v>645</v>
      </c>
      <c r="D18" s="25" t="s">
        <v>62</v>
      </c>
      <c r="E18" s="29">
        <v>38114</v>
      </c>
      <c r="F18" s="26">
        <v>413.99426799999998</v>
      </c>
      <c r="G18" s="27">
        <v>1.4416503679666299</v>
      </c>
      <c r="H18" s="30"/>
    </row>
    <row r="19" spans="2:8" x14ac:dyDescent="0.2">
      <c r="B19" s="25" t="s">
        <v>646</v>
      </c>
      <c r="C19" s="25" t="s">
        <v>647</v>
      </c>
      <c r="D19" s="25" t="s">
        <v>175</v>
      </c>
      <c r="E19" s="29">
        <v>7315</v>
      </c>
      <c r="F19" s="26">
        <v>409.23767500000002</v>
      </c>
      <c r="G19" s="27">
        <v>1.42508650566524</v>
      </c>
      <c r="H19" s="30"/>
    </row>
    <row r="20" spans="2:8" x14ac:dyDescent="0.2">
      <c r="B20" s="25" t="s">
        <v>648</v>
      </c>
      <c r="C20" s="25" t="s">
        <v>649</v>
      </c>
      <c r="D20" s="25" t="s">
        <v>90</v>
      </c>
      <c r="E20" s="29">
        <v>816152</v>
      </c>
      <c r="F20" s="26">
        <v>387.83543040000001</v>
      </c>
      <c r="G20" s="27">
        <v>1.35055756604499</v>
      </c>
      <c r="H20" s="30"/>
    </row>
    <row r="21" spans="2:8" x14ac:dyDescent="0.2">
      <c r="B21" s="25" t="s">
        <v>650</v>
      </c>
      <c r="C21" s="25" t="s">
        <v>651</v>
      </c>
      <c r="D21" s="25" t="s">
        <v>62</v>
      </c>
      <c r="E21" s="29">
        <v>446625</v>
      </c>
      <c r="F21" s="26">
        <v>383.96351249999998</v>
      </c>
      <c r="G21" s="27">
        <v>1.3370744038450899</v>
      </c>
      <c r="H21" s="30"/>
    </row>
    <row r="22" spans="2:8" x14ac:dyDescent="0.2">
      <c r="B22" s="25" t="s">
        <v>652</v>
      </c>
      <c r="C22" s="25" t="s">
        <v>653</v>
      </c>
      <c r="D22" s="25" t="s">
        <v>48</v>
      </c>
      <c r="E22" s="29">
        <v>17886</v>
      </c>
      <c r="F22" s="26">
        <v>376.48241400000001</v>
      </c>
      <c r="G22" s="27">
        <v>1.31102300835736</v>
      </c>
      <c r="H22" s="30"/>
    </row>
    <row r="23" spans="2:8" x14ac:dyDescent="0.2">
      <c r="B23" s="25" t="s">
        <v>299</v>
      </c>
      <c r="C23" s="25" t="s">
        <v>300</v>
      </c>
      <c r="D23" s="25" t="s">
        <v>90</v>
      </c>
      <c r="E23" s="29">
        <v>8341</v>
      </c>
      <c r="F23" s="26">
        <v>370.77413200000001</v>
      </c>
      <c r="G23" s="27">
        <v>1.2911450837534499</v>
      </c>
      <c r="H23" s="30"/>
    </row>
    <row r="24" spans="2:8" x14ac:dyDescent="0.2">
      <c r="B24" s="25" t="s">
        <v>262</v>
      </c>
      <c r="C24" s="25" t="s">
        <v>263</v>
      </c>
      <c r="D24" s="25" t="s">
        <v>42</v>
      </c>
      <c r="E24" s="29">
        <v>16348</v>
      </c>
      <c r="F24" s="26">
        <v>357.75963200000001</v>
      </c>
      <c r="G24" s="27">
        <v>1.2458247492364001</v>
      </c>
      <c r="H24" s="30"/>
    </row>
    <row r="25" spans="2:8" x14ac:dyDescent="0.2">
      <c r="B25" s="25" t="s">
        <v>28</v>
      </c>
      <c r="C25" s="25" t="s">
        <v>29</v>
      </c>
      <c r="D25" s="25" t="s">
        <v>30</v>
      </c>
      <c r="E25" s="29">
        <v>85398</v>
      </c>
      <c r="F25" s="26">
        <v>356.96364</v>
      </c>
      <c r="G25" s="27">
        <v>1.24305286989313</v>
      </c>
      <c r="H25" s="30"/>
    </row>
    <row r="26" spans="2:8" x14ac:dyDescent="0.2">
      <c r="B26" s="25" t="s">
        <v>274</v>
      </c>
      <c r="C26" s="25" t="s">
        <v>275</v>
      </c>
      <c r="D26" s="25" t="s">
        <v>276</v>
      </c>
      <c r="E26" s="29">
        <v>3600</v>
      </c>
      <c r="F26" s="26">
        <v>340.02</v>
      </c>
      <c r="G26" s="27">
        <v>1.18405010891603</v>
      </c>
      <c r="H26" s="30"/>
    </row>
    <row r="27" spans="2:8" x14ac:dyDescent="0.2">
      <c r="B27" s="25" t="s">
        <v>654</v>
      </c>
      <c r="C27" s="25" t="s">
        <v>655</v>
      </c>
      <c r="D27" s="25" t="s">
        <v>189</v>
      </c>
      <c r="E27" s="29">
        <v>25774</v>
      </c>
      <c r="F27" s="26">
        <v>338.41262</v>
      </c>
      <c r="G27" s="27">
        <v>1.1784527368083</v>
      </c>
      <c r="H27" s="30"/>
    </row>
    <row r="28" spans="2:8" x14ac:dyDescent="0.2">
      <c r="B28" s="25" t="s">
        <v>72</v>
      </c>
      <c r="C28" s="25" t="s">
        <v>73</v>
      </c>
      <c r="D28" s="25" t="s">
        <v>74</v>
      </c>
      <c r="E28" s="29">
        <v>192614</v>
      </c>
      <c r="F28" s="26">
        <v>338.30722960000003</v>
      </c>
      <c r="G28" s="27">
        <v>1.1780857362948101</v>
      </c>
      <c r="H28" s="30"/>
    </row>
    <row r="29" spans="2:8" x14ac:dyDescent="0.2">
      <c r="B29" s="25" t="s">
        <v>313</v>
      </c>
      <c r="C29" s="25" t="s">
        <v>314</v>
      </c>
      <c r="D29" s="25" t="s">
        <v>167</v>
      </c>
      <c r="E29" s="29">
        <v>86734</v>
      </c>
      <c r="F29" s="26">
        <v>337.22179199999999</v>
      </c>
      <c r="G29" s="27">
        <v>1.1743059218471199</v>
      </c>
      <c r="H29" s="30"/>
    </row>
    <row r="30" spans="2:8" x14ac:dyDescent="0.2">
      <c r="B30" s="25" t="s">
        <v>656</v>
      </c>
      <c r="C30" s="25" t="s">
        <v>657</v>
      </c>
      <c r="D30" s="25" t="s">
        <v>189</v>
      </c>
      <c r="E30" s="29">
        <v>91819</v>
      </c>
      <c r="F30" s="26">
        <v>320.95331449999998</v>
      </c>
      <c r="G30" s="27">
        <v>1.1176542761916499</v>
      </c>
      <c r="H30" s="30"/>
    </row>
    <row r="31" spans="2:8" x14ac:dyDescent="0.2">
      <c r="B31" s="25" t="s">
        <v>658</v>
      </c>
      <c r="C31" s="25" t="s">
        <v>659</v>
      </c>
      <c r="D31" s="25" t="s">
        <v>42</v>
      </c>
      <c r="E31" s="29">
        <v>18633</v>
      </c>
      <c r="F31" s="26">
        <v>319.92860999999999</v>
      </c>
      <c r="G31" s="27">
        <v>1.11408595234355</v>
      </c>
      <c r="H31" s="30"/>
    </row>
    <row r="32" spans="2:8" x14ac:dyDescent="0.2">
      <c r="B32" s="25" t="s">
        <v>104</v>
      </c>
      <c r="C32" s="25" t="s">
        <v>105</v>
      </c>
      <c r="D32" s="25" t="s">
        <v>106</v>
      </c>
      <c r="E32" s="29">
        <v>35079</v>
      </c>
      <c r="F32" s="26">
        <v>318.13145100000003</v>
      </c>
      <c r="G32" s="27">
        <v>1.10782771368203</v>
      </c>
      <c r="H32" s="30"/>
    </row>
    <row r="33" spans="2:8" x14ac:dyDescent="0.2">
      <c r="B33" s="25" t="s">
        <v>291</v>
      </c>
      <c r="C33" s="25" t="s">
        <v>292</v>
      </c>
      <c r="D33" s="25" t="s">
        <v>51</v>
      </c>
      <c r="E33" s="29">
        <v>35632</v>
      </c>
      <c r="F33" s="26">
        <v>292.18239999999997</v>
      </c>
      <c r="G33" s="27">
        <v>1.01746545068922</v>
      </c>
      <c r="H33" s="30"/>
    </row>
    <row r="34" spans="2:8" x14ac:dyDescent="0.2">
      <c r="B34" s="25" t="s">
        <v>323</v>
      </c>
      <c r="C34" s="25" t="s">
        <v>324</v>
      </c>
      <c r="D34" s="25" t="s">
        <v>90</v>
      </c>
      <c r="E34" s="29">
        <v>856</v>
      </c>
      <c r="F34" s="26">
        <v>288.98559999999998</v>
      </c>
      <c r="G34" s="27">
        <v>1.00633324850057</v>
      </c>
      <c r="H34" s="30"/>
    </row>
    <row r="35" spans="2:8" x14ac:dyDescent="0.2">
      <c r="B35" s="25" t="s">
        <v>660</v>
      </c>
      <c r="C35" s="25" t="s">
        <v>661</v>
      </c>
      <c r="D35" s="25" t="s">
        <v>30</v>
      </c>
      <c r="E35" s="29">
        <v>17854</v>
      </c>
      <c r="F35" s="26">
        <v>280.86127399999998</v>
      </c>
      <c r="G35" s="27">
        <v>0.97804194479735096</v>
      </c>
      <c r="H35" s="30"/>
    </row>
    <row r="36" spans="2:8" x14ac:dyDescent="0.2">
      <c r="B36" s="25" t="s">
        <v>662</v>
      </c>
      <c r="C36" s="25" t="s">
        <v>663</v>
      </c>
      <c r="D36" s="25" t="s">
        <v>276</v>
      </c>
      <c r="E36" s="29">
        <v>12254</v>
      </c>
      <c r="F36" s="26">
        <v>272.45543600000002</v>
      </c>
      <c r="G36" s="27">
        <v>0.94877033312912396</v>
      </c>
      <c r="H36" s="30"/>
    </row>
    <row r="37" spans="2:8" x14ac:dyDescent="0.2">
      <c r="B37" s="25" t="s">
        <v>664</v>
      </c>
      <c r="C37" s="25" t="s">
        <v>665</v>
      </c>
      <c r="D37" s="25" t="s">
        <v>189</v>
      </c>
      <c r="E37" s="29">
        <v>95540</v>
      </c>
      <c r="F37" s="26">
        <v>269.32726000000002</v>
      </c>
      <c r="G37" s="27">
        <v>0.93787709998546098</v>
      </c>
      <c r="H37" s="30"/>
    </row>
    <row r="38" spans="2:8" x14ac:dyDescent="0.2">
      <c r="B38" s="25" t="s">
        <v>264</v>
      </c>
      <c r="C38" s="25" t="s">
        <v>265</v>
      </c>
      <c r="D38" s="25" t="s">
        <v>62</v>
      </c>
      <c r="E38" s="29">
        <v>1178628</v>
      </c>
      <c r="F38" s="26">
        <v>269.0807724</v>
      </c>
      <c r="G38" s="27">
        <v>0.93701875733024498</v>
      </c>
      <c r="H38" s="30"/>
    </row>
    <row r="39" spans="2:8" x14ac:dyDescent="0.2">
      <c r="B39" s="25" t="s">
        <v>666</v>
      </c>
      <c r="C39" s="25" t="s">
        <v>667</v>
      </c>
      <c r="D39" s="25" t="s">
        <v>167</v>
      </c>
      <c r="E39" s="29">
        <v>1853261</v>
      </c>
      <c r="F39" s="26">
        <v>265.57230129999999</v>
      </c>
      <c r="G39" s="27">
        <v>0.92480122427900102</v>
      </c>
      <c r="H39" s="30"/>
    </row>
    <row r="40" spans="2:8" x14ac:dyDescent="0.2">
      <c r="B40" s="25" t="s">
        <v>668</v>
      </c>
      <c r="C40" s="25" t="s">
        <v>669</v>
      </c>
      <c r="D40" s="25" t="s">
        <v>30</v>
      </c>
      <c r="E40" s="29">
        <v>16360</v>
      </c>
      <c r="F40" s="26">
        <v>256.34483999999998</v>
      </c>
      <c r="G40" s="27">
        <v>0.89266847750738998</v>
      </c>
      <c r="H40" s="30"/>
    </row>
    <row r="41" spans="2:8" x14ac:dyDescent="0.2">
      <c r="B41" s="25" t="s">
        <v>78</v>
      </c>
      <c r="C41" s="25" t="s">
        <v>79</v>
      </c>
      <c r="D41" s="25" t="s">
        <v>42</v>
      </c>
      <c r="E41" s="29">
        <v>10136</v>
      </c>
      <c r="F41" s="26">
        <v>251.37280000000001</v>
      </c>
      <c r="G41" s="27">
        <v>0.87535436509184095</v>
      </c>
      <c r="H41" s="30"/>
    </row>
    <row r="42" spans="2:8" x14ac:dyDescent="0.2">
      <c r="B42" s="25" t="s">
        <v>305</v>
      </c>
      <c r="C42" s="25" t="s">
        <v>306</v>
      </c>
      <c r="D42" s="25" t="s">
        <v>71</v>
      </c>
      <c r="E42" s="29">
        <v>9776</v>
      </c>
      <c r="F42" s="26">
        <v>250.30470399999999</v>
      </c>
      <c r="G42" s="27">
        <v>0.87163493921944302</v>
      </c>
      <c r="H42" s="30"/>
    </row>
    <row r="43" spans="2:8" x14ac:dyDescent="0.2">
      <c r="B43" s="25" t="s">
        <v>670</v>
      </c>
      <c r="C43" s="25" t="s">
        <v>671</v>
      </c>
      <c r="D43" s="25" t="s">
        <v>103</v>
      </c>
      <c r="E43" s="29">
        <v>12567</v>
      </c>
      <c r="F43" s="26">
        <v>238.773</v>
      </c>
      <c r="G43" s="27">
        <v>0.83147813851010999</v>
      </c>
      <c r="H43" s="30"/>
    </row>
    <row r="44" spans="2:8" x14ac:dyDescent="0.2">
      <c r="B44" s="25" t="s">
        <v>325</v>
      </c>
      <c r="C44" s="25" t="s">
        <v>326</v>
      </c>
      <c r="D44" s="25" t="s">
        <v>276</v>
      </c>
      <c r="E44" s="29">
        <v>4141</v>
      </c>
      <c r="F44" s="26">
        <v>237.70582300000001</v>
      </c>
      <c r="G44" s="27">
        <v>0.82776191286725698</v>
      </c>
      <c r="H44" s="30"/>
    </row>
    <row r="45" spans="2:8" x14ac:dyDescent="0.2">
      <c r="B45" s="25" t="s">
        <v>266</v>
      </c>
      <c r="C45" s="25" t="s">
        <v>267</v>
      </c>
      <c r="D45" s="25" t="s">
        <v>65</v>
      </c>
      <c r="E45" s="29">
        <v>5273</v>
      </c>
      <c r="F45" s="26">
        <v>236.49404999999999</v>
      </c>
      <c r="G45" s="27">
        <v>0.82354216122726098</v>
      </c>
      <c r="H45" s="30"/>
    </row>
    <row r="46" spans="2:8" x14ac:dyDescent="0.2">
      <c r="B46" s="25" t="s">
        <v>112</v>
      </c>
      <c r="C46" s="25" t="s">
        <v>113</v>
      </c>
      <c r="D46" s="25" t="s">
        <v>85</v>
      </c>
      <c r="E46" s="29">
        <v>64643</v>
      </c>
      <c r="F46" s="26">
        <v>236.43177249999999</v>
      </c>
      <c r="G46" s="27">
        <v>0.82332529257054099</v>
      </c>
      <c r="H46" s="30"/>
    </row>
    <row r="47" spans="2:8" x14ac:dyDescent="0.2">
      <c r="B47" s="25" t="s">
        <v>672</v>
      </c>
      <c r="C47" s="25" t="s">
        <v>673</v>
      </c>
      <c r="D47" s="25" t="s">
        <v>118</v>
      </c>
      <c r="E47" s="29">
        <v>60365</v>
      </c>
      <c r="F47" s="26">
        <v>230.292475</v>
      </c>
      <c r="G47" s="27">
        <v>0.801946444639411</v>
      </c>
      <c r="H47" s="30"/>
    </row>
    <row r="48" spans="2:8" x14ac:dyDescent="0.2">
      <c r="B48" s="25" t="s">
        <v>674</v>
      </c>
      <c r="C48" s="25" t="s">
        <v>675</v>
      </c>
      <c r="D48" s="25" t="s">
        <v>57</v>
      </c>
      <c r="E48" s="29">
        <v>55430</v>
      </c>
      <c r="F48" s="26">
        <v>226.93042</v>
      </c>
      <c r="G48" s="27">
        <v>0.79023877571131296</v>
      </c>
      <c r="H48" s="30"/>
    </row>
    <row r="49" spans="2:8" x14ac:dyDescent="0.2">
      <c r="B49" s="25" t="s">
        <v>676</v>
      </c>
      <c r="C49" s="25" t="s">
        <v>677</v>
      </c>
      <c r="D49" s="25" t="s">
        <v>122</v>
      </c>
      <c r="E49" s="29">
        <v>239590</v>
      </c>
      <c r="F49" s="26">
        <v>224.32811699999999</v>
      </c>
      <c r="G49" s="27">
        <v>0.78117678773830401</v>
      </c>
      <c r="H49" s="30"/>
    </row>
    <row r="50" spans="2:8" x14ac:dyDescent="0.2">
      <c r="B50" s="25" t="s">
        <v>678</v>
      </c>
      <c r="C50" s="25" t="s">
        <v>679</v>
      </c>
      <c r="D50" s="25" t="s">
        <v>175</v>
      </c>
      <c r="E50" s="29">
        <v>8911</v>
      </c>
      <c r="F50" s="26">
        <v>216.30561399999999</v>
      </c>
      <c r="G50" s="27">
        <v>0.75324006180768499</v>
      </c>
      <c r="H50" s="30"/>
    </row>
    <row r="51" spans="2:8" x14ac:dyDescent="0.2">
      <c r="B51" s="25" t="s">
        <v>680</v>
      </c>
      <c r="C51" s="25" t="s">
        <v>681</v>
      </c>
      <c r="D51" s="25" t="s">
        <v>202</v>
      </c>
      <c r="E51" s="29">
        <v>41261</v>
      </c>
      <c r="F51" s="26">
        <v>214.72224399999999</v>
      </c>
      <c r="G51" s="27">
        <v>0.74772629961441905</v>
      </c>
      <c r="H51" s="30"/>
    </row>
    <row r="52" spans="2:8" x14ac:dyDescent="0.2">
      <c r="B52" s="25" t="s">
        <v>682</v>
      </c>
      <c r="C52" s="25" t="s">
        <v>683</v>
      </c>
      <c r="D52" s="25" t="s">
        <v>62</v>
      </c>
      <c r="E52" s="29">
        <v>23713</v>
      </c>
      <c r="F52" s="26">
        <v>213.1205875</v>
      </c>
      <c r="G52" s="27">
        <v>0.742148858424868</v>
      </c>
      <c r="H52" s="30"/>
    </row>
    <row r="53" spans="2:8" x14ac:dyDescent="0.2">
      <c r="B53" s="25" t="s">
        <v>684</v>
      </c>
      <c r="C53" s="25" t="s">
        <v>685</v>
      </c>
      <c r="D53" s="25" t="s">
        <v>686</v>
      </c>
      <c r="E53" s="29">
        <v>37751</v>
      </c>
      <c r="F53" s="26">
        <v>212.2549975</v>
      </c>
      <c r="G53" s="27">
        <v>0.73913461828082705</v>
      </c>
      <c r="H53" s="30"/>
    </row>
    <row r="54" spans="2:8" x14ac:dyDescent="0.2">
      <c r="B54" s="25" t="s">
        <v>687</v>
      </c>
      <c r="C54" s="25" t="s">
        <v>688</v>
      </c>
      <c r="D54" s="25" t="s">
        <v>39</v>
      </c>
      <c r="E54" s="29">
        <v>16965</v>
      </c>
      <c r="F54" s="26">
        <v>211.061565</v>
      </c>
      <c r="G54" s="27">
        <v>0.73497873368107203</v>
      </c>
      <c r="H54" s="30"/>
    </row>
    <row r="55" spans="2:8" x14ac:dyDescent="0.2">
      <c r="B55" s="25" t="s">
        <v>689</v>
      </c>
      <c r="C55" s="25" t="s">
        <v>690</v>
      </c>
      <c r="D55" s="25" t="s">
        <v>57</v>
      </c>
      <c r="E55" s="29">
        <v>4636</v>
      </c>
      <c r="F55" s="26">
        <v>210.4744</v>
      </c>
      <c r="G55" s="27">
        <v>0.73293405165589198</v>
      </c>
      <c r="H55" s="30"/>
    </row>
    <row r="56" spans="2:8" x14ac:dyDescent="0.2">
      <c r="B56" s="25" t="s">
        <v>691</v>
      </c>
      <c r="C56" s="25" t="s">
        <v>692</v>
      </c>
      <c r="D56" s="25" t="s">
        <v>42</v>
      </c>
      <c r="E56" s="29">
        <v>3939</v>
      </c>
      <c r="F56" s="26">
        <v>209.92900499999999</v>
      </c>
      <c r="G56" s="27">
        <v>0.73103482511288798</v>
      </c>
      <c r="H56" s="30"/>
    </row>
    <row r="57" spans="2:8" x14ac:dyDescent="0.2">
      <c r="B57" s="25" t="s">
        <v>693</v>
      </c>
      <c r="C57" s="25" t="s">
        <v>694</v>
      </c>
      <c r="D57" s="25" t="s">
        <v>189</v>
      </c>
      <c r="E57" s="29">
        <v>187028</v>
      </c>
      <c r="F57" s="26">
        <v>206.9277792</v>
      </c>
      <c r="G57" s="27">
        <v>0.72058367007679702</v>
      </c>
      <c r="H57" s="30"/>
    </row>
    <row r="58" spans="2:8" x14ac:dyDescent="0.2">
      <c r="B58" s="25" t="s">
        <v>75</v>
      </c>
      <c r="C58" s="25" t="s">
        <v>76</v>
      </c>
      <c r="D58" s="25" t="s">
        <v>77</v>
      </c>
      <c r="E58" s="29">
        <v>232667</v>
      </c>
      <c r="F58" s="26">
        <v>205.21229400000001</v>
      </c>
      <c r="G58" s="27">
        <v>0.71460984371980696</v>
      </c>
      <c r="H58" s="30"/>
    </row>
    <row r="59" spans="2:8" x14ac:dyDescent="0.2">
      <c r="B59" s="25" t="s">
        <v>695</v>
      </c>
      <c r="C59" s="25" t="s">
        <v>696</v>
      </c>
      <c r="D59" s="25" t="s">
        <v>93</v>
      </c>
      <c r="E59" s="29">
        <v>17443</v>
      </c>
      <c r="F59" s="26">
        <v>204.95525000000001</v>
      </c>
      <c r="G59" s="27">
        <v>0.71371474056059203</v>
      </c>
      <c r="H59" s="30"/>
    </row>
    <row r="60" spans="2:8" x14ac:dyDescent="0.2">
      <c r="B60" s="25" t="s">
        <v>301</v>
      </c>
      <c r="C60" s="25" t="s">
        <v>302</v>
      </c>
      <c r="D60" s="25" t="s">
        <v>90</v>
      </c>
      <c r="E60" s="29">
        <v>1137</v>
      </c>
      <c r="F60" s="26">
        <v>201.27173999999999</v>
      </c>
      <c r="G60" s="27">
        <v>0.700887670339154</v>
      </c>
      <c r="H60" s="30"/>
    </row>
    <row r="61" spans="2:8" x14ac:dyDescent="0.2">
      <c r="B61" s="25" t="s">
        <v>293</v>
      </c>
      <c r="C61" s="25" t="s">
        <v>294</v>
      </c>
      <c r="D61" s="25" t="s">
        <v>175</v>
      </c>
      <c r="E61" s="29">
        <v>1600</v>
      </c>
      <c r="F61" s="26">
        <v>200.64</v>
      </c>
      <c r="G61" s="27">
        <v>0.69868776499297802</v>
      </c>
      <c r="H61" s="30"/>
    </row>
    <row r="62" spans="2:8" x14ac:dyDescent="0.2">
      <c r="B62" s="25" t="s">
        <v>697</v>
      </c>
      <c r="C62" s="25" t="s">
        <v>698</v>
      </c>
      <c r="D62" s="25" t="s">
        <v>48</v>
      </c>
      <c r="E62" s="29">
        <v>7192</v>
      </c>
      <c r="F62" s="26">
        <v>199.9376</v>
      </c>
      <c r="G62" s="27">
        <v>0.69624180064822605</v>
      </c>
      <c r="H62" s="30"/>
    </row>
    <row r="63" spans="2:8" x14ac:dyDescent="0.2">
      <c r="B63" s="25" t="s">
        <v>699</v>
      </c>
      <c r="C63" s="25" t="s">
        <v>700</v>
      </c>
      <c r="D63" s="25" t="s">
        <v>42</v>
      </c>
      <c r="E63" s="29">
        <v>48026</v>
      </c>
      <c r="F63" s="26">
        <v>197.86712</v>
      </c>
      <c r="G63" s="27">
        <v>0.68903177750397504</v>
      </c>
      <c r="H63" s="30"/>
    </row>
    <row r="64" spans="2:8" x14ac:dyDescent="0.2">
      <c r="B64" s="25" t="s">
        <v>701</v>
      </c>
      <c r="C64" s="25" t="s">
        <v>702</v>
      </c>
      <c r="D64" s="25" t="s">
        <v>202</v>
      </c>
      <c r="E64" s="29">
        <v>252912</v>
      </c>
      <c r="F64" s="26">
        <v>194.03408640000001</v>
      </c>
      <c r="G64" s="27">
        <v>0.67568402192618904</v>
      </c>
      <c r="H64" s="30"/>
    </row>
    <row r="65" spans="2:8" x14ac:dyDescent="0.2">
      <c r="B65" s="25" t="s">
        <v>268</v>
      </c>
      <c r="C65" s="25" t="s">
        <v>269</v>
      </c>
      <c r="D65" s="25" t="s">
        <v>45</v>
      </c>
      <c r="E65" s="29">
        <v>97317</v>
      </c>
      <c r="F65" s="26">
        <v>189.76814999999999</v>
      </c>
      <c r="G65" s="27">
        <v>0.66082877088492997</v>
      </c>
      <c r="H65" s="30"/>
    </row>
    <row r="66" spans="2:8" x14ac:dyDescent="0.2">
      <c r="B66" s="25" t="s">
        <v>703</v>
      </c>
      <c r="C66" s="25" t="s">
        <v>704</v>
      </c>
      <c r="D66" s="25" t="s">
        <v>103</v>
      </c>
      <c r="E66" s="29">
        <v>11355</v>
      </c>
      <c r="F66" s="26">
        <v>185.42715000000001</v>
      </c>
      <c r="G66" s="27">
        <v>0.64571212620872098</v>
      </c>
      <c r="H66" s="30"/>
    </row>
    <row r="67" spans="2:8" x14ac:dyDescent="0.2">
      <c r="B67" s="25" t="s">
        <v>303</v>
      </c>
      <c r="C67" s="25" t="s">
        <v>304</v>
      </c>
      <c r="D67" s="25" t="s">
        <v>42</v>
      </c>
      <c r="E67" s="29">
        <v>9351</v>
      </c>
      <c r="F67" s="26">
        <v>184.672899</v>
      </c>
      <c r="G67" s="27">
        <v>0.64308560136106496</v>
      </c>
      <c r="H67" s="30"/>
    </row>
    <row r="68" spans="2:8" x14ac:dyDescent="0.2">
      <c r="B68" s="25" t="s">
        <v>705</v>
      </c>
      <c r="C68" s="25" t="s">
        <v>706</v>
      </c>
      <c r="D68" s="25" t="s">
        <v>57</v>
      </c>
      <c r="E68" s="29">
        <v>57430</v>
      </c>
      <c r="F68" s="26">
        <v>184.3503</v>
      </c>
      <c r="G68" s="27">
        <v>0.64196221632169603</v>
      </c>
      <c r="H68" s="30"/>
    </row>
    <row r="69" spans="2:8" x14ac:dyDescent="0.2">
      <c r="B69" s="25" t="s">
        <v>707</v>
      </c>
      <c r="C69" s="25" t="s">
        <v>708</v>
      </c>
      <c r="D69" s="25" t="s">
        <v>42</v>
      </c>
      <c r="E69" s="29">
        <v>7597</v>
      </c>
      <c r="F69" s="26">
        <v>183.78662399999999</v>
      </c>
      <c r="G69" s="27">
        <v>0.63999932993503195</v>
      </c>
      <c r="H69" s="30"/>
    </row>
    <row r="70" spans="2:8" x14ac:dyDescent="0.2">
      <c r="B70" s="25" t="s">
        <v>709</v>
      </c>
      <c r="C70" s="25" t="s">
        <v>710</v>
      </c>
      <c r="D70" s="25" t="s">
        <v>103</v>
      </c>
      <c r="E70" s="29">
        <v>9104</v>
      </c>
      <c r="F70" s="26">
        <v>183.41828799999999</v>
      </c>
      <c r="G70" s="27">
        <v>0.638716675147321</v>
      </c>
      <c r="H70" s="30"/>
    </row>
    <row r="71" spans="2:8" x14ac:dyDescent="0.2">
      <c r="B71" s="25" t="s">
        <v>711</v>
      </c>
      <c r="C71" s="25" t="s">
        <v>712</v>
      </c>
      <c r="D71" s="25" t="s">
        <v>39</v>
      </c>
      <c r="E71" s="29">
        <v>15348</v>
      </c>
      <c r="F71" s="26">
        <v>183.31651199999999</v>
      </c>
      <c r="G71" s="27">
        <v>0.63836226104260596</v>
      </c>
      <c r="H71" s="30"/>
    </row>
    <row r="72" spans="2:8" x14ac:dyDescent="0.2">
      <c r="B72" s="25" t="s">
        <v>713</v>
      </c>
      <c r="C72" s="25" t="s">
        <v>714</v>
      </c>
      <c r="D72" s="25" t="s">
        <v>48</v>
      </c>
      <c r="E72" s="29">
        <v>137</v>
      </c>
      <c r="F72" s="26">
        <v>183.23065</v>
      </c>
      <c r="G72" s="27">
        <v>0.63806326418815096</v>
      </c>
      <c r="H72" s="30"/>
    </row>
    <row r="73" spans="2:8" x14ac:dyDescent="0.2">
      <c r="B73" s="25" t="s">
        <v>715</v>
      </c>
      <c r="C73" s="25" t="s">
        <v>716</v>
      </c>
      <c r="D73" s="25" t="s">
        <v>242</v>
      </c>
      <c r="E73" s="29">
        <v>36714</v>
      </c>
      <c r="F73" s="26">
        <v>177.383691</v>
      </c>
      <c r="G73" s="27">
        <v>0.61770242529403496</v>
      </c>
      <c r="H73" s="30"/>
    </row>
    <row r="74" spans="2:8" x14ac:dyDescent="0.2">
      <c r="B74" s="25" t="s">
        <v>717</v>
      </c>
      <c r="C74" s="25" t="s">
        <v>718</v>
      </c>
      <c r="D74" s="25" t="s">
        <v>90</v>
      </c>
      <c r="E74" s="29">
        <v>6444</v>
      </c>
      <c r="F74" s="26">
        <v>167.86619999999999</v>
      </c>
      <c r="G74" s="27">
        <v>0.58455970940921198</v>
      </c>
      <c r="H74" s="30"/>
    </row>
    <row r="75" spans="2:8" x14ac:dyDescent="0.2">
      <c r="B75" s="25" t="s">
        <v>34</v>
      </c>
      <c r="C75" s="25" t="s">
        <v>35</v>
      </c>
      <c r="D75" s="25" t="s">
        <v>36</v>
      </c>
      <c r="E75" s="29">
        <v>8839</v>
      </c>
      <c r="F75" s="26">
        <v>167.72886399999999</v>
      </c>
      <c r="G75" s="27">
        <v>0.58408146487724899</v>
      </c>
      <c r="H75" s="30"/>
    </row>
    <row r="76" spans="2:8" x14ac:dyDescent="0.2">
      <c r="B76" s="25" t="s">
        <v>719</v>
      </c>
      <c r="C76" s="25" t="s">
        <v>720</v>
      </c>
      <c r="D76" s="25" t="s">
        <v>57</v>
      </c>
      <c r="E76" s="29">
        <v>44540</v>
      </c>
      <c r="F76" s="26">
        <v>166.13419999999999</v>
      </c>
      <c r="G76" s="27">
        <v>0.57852837363883802</v>
      </c>
      <c r="H76" s="30"/>
    </row>
    <row r="77" spans="2:8" x14ac:dyDescent="0.2">
      <c r="B77" s="25" t="s">
        <v>721</v>
      </c>
      <c r="C77" s="25" t="s">
        <v>722</v>
      </c>
      <c r="D77" s="25" t="s">
        <v>77</v>
      </c>
      <c r="E77" s="29">
        <v>8760</v>
      </c>
      <c r="F77" s="26">
        <v>157.20696000000001</v>
      </c>
      <c r="G77" s="27">
        <v>0.54744108614304499</v>
      </c>
      <c r="H77" s="30"/>
    </row>
    <row r="78" spans="2:8" x14ac:dyDescent="0.2">
      <c r="B78" s="25" t="s">
        <v>723</v>
      </c>
      <c r="C78" s="25" t="s">
        <v>724</v>
      </c>
      <c r="D78" s="25" t="s">
        <v>48</v>
      </c>
      <c r="E78" s="29">
        <v>12244</v>
      </c>
      <c r="F78" s="26">
        <v>156.23344</v>
      </c>
      <c r="G78" s="27">
        <v>0.54405100184791</v>
      </c>
      <c r="H78" s="30"/>
    </row>
    <row r="79" spans="2:8" x14ac:dyDescent="0.2">
      <c r="B79" s="25" t="s">
        <v>725</v>
      </c>
      <c r="C79" s="25" t="s">
        <v>726</v>
      </c>
      <c r="D79" s="25" t="s">
        <v>202</v>
      </c>
      <c r="E79" s="29">
        <v>12800</v>
      </c>
      <c r="F79" s="26">
        <v>155.53280000000001</v>
      </c>
      <c r="G79" s="27">
        <v>0.54161116634320094</v>
      </c>
      <c r="H79" s="30"/>
    </row>
    <row r="80" spans="2:8" x14ac:dyDescent="0.2">
      <c r="B80" s="25" t="s">
        <v>727</v>
      </c>
      <c r="C80" s="25" t="s">
        <v>728</v>
      </c>
      <c r="D80" s="25" t="s">
        <v>39</v>
      </c>
      <c r="E80" s="29">
        <v>25866</v>
      </c>
      <c r="F80" s="26">
        <v>155.45465999999999</v>
      </c>
      <c r="G80" s="27">
        <v>0.54133905977443897</v>
      </c>
      <c r="H80" s="30"/>
    </row>
    <row r="81" spans="2:8" x14ac:dyDescent="0.2">
      <c r="B81" s="25" t="s">
        <v>729</v>
      </c>
      <c r="C81" s="25" t="s">
        <v>730</v>
      </c>
      <c r="D81" s="25" t="s">
        <v>276</v>
      </c>
      <c r="E81" s="29">
        <v>4335</v>
      </c>
      <c r="F81" s="26">
        <v>154.28264999999999</v>
      </c>
      <c r="G81" s="27">
        <v>0.53725777464959101</v>
      </c>
      <c r="H81" s="30"/>
    </row>
    <row r="82" spans="2:8" x14ac:dyDescent="0.2">
      <c r="B82" s="25" t="s">
        <v>731</v>
      </c>
      <c r="C82" s="25" t="s">
        <v>732</v>
      </c>
      <c r="D82" s="25" t="s">
        <v>686</v>
      </c>
      <c r="E82" s="29">
        <v>8048</v>
      </c>
      <c r="F82" s="26">
        <v>153.386832</v>
      </c>
      <c r="G82" s="27">
        <v>0.53413827167779804</v>
      </c>
      <c r="H82" s="30"/>
    </row>
    <row r="83" spans="2:8" x14ac:dyDescent="0.2">
      <c r="B83" s="25" t="s">
        <v>733</v>
      </c>
      <c r="C83" s="25" t="s">
        <v>734</v>
      </c>
      <c r="D83" s="25" t="s">
        <v>735</v>
      </c>
      <c r="E83" s="29">
        <v>425</v>
      </c>
      <c r="F83" s="26">
        <v>152.15</v>
      </c>
      <c r="G83" s="27">
        <v>0.52983125719538304</v>
      </c>
      <c r="H83" s="30"/>
    </row>
    <row r="84" spans="2:8" x14ac:dyDescent="0.2">
      <c r="B84" s="25" t="s">
        <v>736</v>
      </c>
      <c r="C84" s="25" t="s">
        <v>737</v>
      </c>
      <c r="D84" s="25" t="s">
        <v>68</v>
      </c>
      <c r="E84" s="29">
        <v>50444</v>
      </c>
      <c r="F84" s="26">
        <v>151.63466399999999</v>
      </c>
      <c r="G84" s="27">
        <v>0.52803670497219501</v>
      </c>
      <c r="H84" s="30"/>
    </row>
    <row r="85" spans="2:8" x14ac:dyDescent="0.2">
      <c r="B85" s="25" t="s">
        <v>738</v>
      </c>
      <c r="C85" s="25" t="s">
        <v>739</v>
      </c>
      <c r="D85" s="25" t="s">
        <v>36</v>
      </c>
      <c r="E85" s="29">
        <v>39749</v>
      </c>
      <c r="F85" s="26">
        <v>151.44369</v>
      </c>
      <c r="G85" s="27">
        <v>0.52737167707530597</v>
      </c>
      <c r="H85" s="30"/>
    </row>
    <row r="86" spans="2:8" x14ac:dyDescent="0.2">
      <c r="B86" s="25" t="s">
        <v>277</v>
      </c>
      <c r="C86" s="25" t="s">
        <v>278</v>
      </c>
      <c r="D86" s="25" t="s">
        <v>189</v>
      </c>
      <c r="E86" s="29">
        <v>22568</v>
      </c>
      <c r="F86" s="26">
        <v>149.490432</v>
      </c>
      <c r="G86" s="27">
        <v>0.52056985557174495</v>
      </c>
      <c r="H86" s="30"/>
    </row>
    <row r="87" spans="2:8" x14ac:dyDescent="0.2">
      <c r="B87" s="25" t="s">
        <v>740</v>
      </c>
      <c r="C87" s="25" t="s">
        <v>741</v>
      </c>
      <c r="D87" s="25" t="s">
        <v>45</v>
      </c>
      <c r="E87" s="29">
        <v>21083</v>
      </c>
      <c r="F87" s="26">
        <v>148.03428450000001</v>
      </c>
      <c r="G87" s="27">
        <v>0.51549911971510998</v>
      </c>
      <c r="H87" s="30"/>
    </row>
    <row r="88" spans="2:8" x14ac:dyDescent="0.2">
      <c r="B88" s="25" t="s">
        <v>101</v>
      </c>
      <c r="C88" s="25" t="s">
        <v>102</v>
      </c>
      <c r="D88" s="25" t="s">
        <v>103</v>
      </c>
      <c r="E88" s="29">
        <v>7923</v>
      </c>
      <c r="F88" s="26">
        <v>148.00164000000001</v>
      </c>
      <c r="G88" s="27">
        <v>0.51538544192033198</v>
      </c>
      <c r="H88" s="30"/>
    </row>
    <row r="89" spans="2:8" x14ac:dyDescent="0.2">
      <c r="B89" s="25" t="s">
        <v>742</v>
      </c>
      <c r="C89" s="25" t="s">
        <v>743</v>
      </c>
      <c r="D89" s="25" t="s">
        <v>33</v>
      </c>
      <c r="E89" s="29">
        <v>2817</v>
      </c>
      <c r="F89" s="26">
        <v>144.59661</v>
      </c>
      <c r="G89" s="27">
        <v>0.50352812134400604</v>
      </c>
      <c r="H89" s="30"/>
    </row>
    <row r="90" spans="2:8" x14ac:dyDescent="0.2">
      <c r="B90" s="25" t="s">
        <v>272</v>
      </c>
      <c r="C90" s="25" t="s">
        <v>273</v>
      </c>
      <c r="D90" s="25" t="s">
        <v>93</v>
      </c>
      <c r="E90" s="29">
        <v>12069</v>
      </c>
      <c r="F90" s="26">
        <v>141.48488699999999</v>
      </c>
      <c r="G90" s="27">
        <v>0.492692182407865</v>
      </c>
      <c r="H90" s="30"/>
    </row>
    <row r="91" spans="2:8" x14ac:dyDescent="0.2">
      <c r="B91" s="25" t="s">
        <v>744</v>
      </c>
      <c r="C91" s="25" t="s">
        <v>745</v>
      </c>
      <c r="D91" s="25" t="s">
        <v>30</v>
      </c>
      <c r="E91" s="29">
        <v>26545</v>
      </c>
      <c r="F91" s="26">
        <v>137.2509225</v>
      </c>
      <c r="G91" s="27">
        <v>0.47794826696944498</v>
      </c>
      <c r="H91" s="30"/>
    </row>
    <row r="92" spans="2:8" x14ac:dyDescent="0.2">
      <c r="B92" s="25" t="s">
        <v>746</v>
      </c>
      <c r="C92" s="25" t="s">
        <v>747</v>
      </c>
      <c r="D92" s="25" t="s">
        <v>122</v>
      </c>
      <c r="E92" s="29">
        <v>40163</v>
      </c>
      <c r="F92" s="26">
        <v>136.55420000000001</v>
      </c>
      <c r="G92" s="27">
        <v>0.47552207335727797</v>
      </c>
      <c r="H92" s="30"/>
    </row>
    <row r="93" spans="2:8" x14ac:dyDescent="0.2">
      <c r="B93" s="25" t="s">
        <v>748</v>
      </c>
      <c r="C93" s="25" t="s">
        <v>749</v>
      </c>
      <c r="D93" s="25" t="s">
        <v>167</v>
      </c>
      <c r="E93" s="29">
        <v>7906</v>
      </c>
      <c r="F93" s="26">
        <v>136.252004</v>
      </c>
      <c r="G93" s="27">
        <v>0.47446973759257499</v>
      </c>
      <c r="H93" s="30"/>
    </row>
    <row r="94" spans="2:8" x14ac:dyDescent="0.2">
      <c r="B94" s="25" t="s">
        <v>750</v>
      </c>
      <c r="C94" s="25" t="s">
        <v>751</v>
      </c>
      <c r="D94" s="25" t="s">
        <v>48</v>
      </c>
      <c r="E94" s="29">
        <v>30626</v>
      </c>
      <c r="F94" s="26">
        <v>134.83096499999999</v>
      </c>
      <c r="G94" s="27">
        <v>0.46952125990678101</v>
      </c>
      <c r="H94" s="30"/>
    </row>
    <row r="95" spans="2:8" x14ac:dyDescent="0.2">
      <c r="B95" s="25" t="s">
        <v>752</v>
      </c>
      <c r="C95" s="25" t="s">
        <v>753</v>
      </c>
      <c r="D95" s="25" t="s">
        <v>71</v>
      </c>
      <c r="E95" s="29">
        <v>2839</v>
      </c>
      <c r="F95" s="26">
        <v>133.24846500000001</v>
      </c>
      <c r="G95" s="27">
        <v>0.46401052731058201</v>
      </c>
      <c r="H95" s="30"/>
    </row>
    <row r="96" spans="2:8" x14ac:dyDescent="0.2">
      <c r="B96" s="25" t="s">
        <v>754</v>
      </c>
      <c r="C96" s="25" t="s">
        <v>755</v>
      </c>
      <c r="D96" s="25" t="s">
        <v>27</v>
      </c>
      <c r="E96" s="29">
        <v>26349</v>
      </c>
      <c r="F96" s="26">
        <v>130.69103999999999</v>
      </c>
      <c r="G96" s="27">
        <v>0.455104817794099</v>
      </c>
      <c r="H96" s="30"/>
    </row>
    <row r="97" spans="2:8" x14ac:dyDescent="0.2">
      <c r="B97" s="25" t="s">
        <v>756</v>
      </c>
      <c r="C97" s="25" t="s">
        <v>757</v>
      </c>
      <c r="D97" s="25" t="s">
        <v>686</v>
      </c>
      <c r="E97" s="29">
        <v>5454</v>
      </c>
      <c r="F97" s="26">
        <v>129.25980000000001</v>
      </c>
      <c r="G97" s="27">
        <v>0.450120817212118</v>
      </c>
      <c r="H97" s="30"/>
    </row>
    <row r="98" spans="2:8" x14ac:dyDescent="0.2">
      <c r="B98" s="25" t="s">
        <v>758</v>
      </c>
      <c r="C98" s="25" t="s">
        <v>759</v>
      </c>
      <c r="D98" s="25" t="s">
        <v>57</v>
      </c>
      <c r="E98" s="29">
        <v>19962</v>
      </c>
      <c r="F98" s="26">
        <v>128.704995</v>
      </c>
      <c r="G98" s="27">
        <v>0.44818882226865298</v>
      </c>
      <c r="H98" s="30"/>
    </row>
    <row r="99" spans="2:8" x14ac:dyDescent="0.2">
      <c r="B99" s="25" t="s">
        <v>760</v>
      </c>
      <c r="C99" s="25" t="s">
        <v>761</v>
      </c>
      <c r="D99" s="25" t="s">
        <v>39</v>
      </c>
      <c r="E99" s="29">
        <v>8734</v>
      </c>
      <c r="F99" s="26">
        <v>127.848292</v>
      </c>
      <c r="G99" s="27">
        <v>0.44520552928453799</v>
      </c>
      <c r="H99" s="30"/>
    </row>
    <row r="100" spans="2:8" x14ac:dyDescent="0.2">
      <c r="B100" s="25" t="s">
        <v>762</v>
      </c>
      <c r="C100" s="25" t="s">
        <v>763</v>
      </c>
      <c r="D100" s="25" t="s">
        <v>276</v>
      </c>
      <c r="E100" s="29">
        <v>8233</v>
      </c>
      <c r="F100" s="26">
        <v>125.322726</v>
      </c>
      <c r="G100" s="27">
        <v>0.43641076221973402</v>
      </c>
      <c r="H100" s="30"/>
    </row>
    <row r="101" spans="2:8" x14ac:dyDescent="0.2">
      <c r="B101" s="25" t="s">
        <v>764</v>
      </c>
      <c r="C101" s="25" t="s">
        <v>765</v>
      </c>
      <c r="D101" s="25" t="s">
        <v>48</v>
      </c>
      <c r="E101" s="29">
        <v>5408</v>
      </c>
      <c r="F101" s="26">
        <v>123.259136</v>
      </c>
      <c r="G101" s="27">
        <v>0.42922473209133599</v>
      </c>
      <c r="H101" s="30"/>
    </row>
    <row r="102" spans="2:8" x14ac:dyDescent="0.2">
      <c r="B102" s="25" t="s">
        <v>766</v>
      </c>
      <c r="C102" s="25" t="s">
        <v>767</v>
      </c>
      <c r="D102" s="25" t="s">
        <v>27</v>
      </c>
      <c r="E102" s="29">
        <v>75431</v>
      </c>
      <c r="F102" s="26">
        <v>120.7574879</v>
      </c>
      <c r="G102" s="27">
        <v>0.42051325422157898</v>
      </c>
      <c r="H102" s="30"/>
    </row>
    <row r="103" spans="2:8" x14ac:dyDescent="0.2">
      <c r="B103" s="25" t="s">
        <v>98</v>
      </c>
      <c r="C103" s="25" t="s">
        <v>99</v>
      </c>
      <c r="D103" s="25" t="s">
        <v>100</v>
      </c>
      <c r="E103" s="29">
        <v>23239</v>
      </c>
      <c r="F103" s="26">
        <v>118.960441</v>
      </c>
      <c r="G103" s="27">
        <v>0.41425540592538401</v>
      </c>
      <c r="H103" s="30"/>
    </row>
    <row r="104" spans="2:8" x14ac:dyDescent="0.2">
      <c r="B104" s="25" t="s">
        <v>768</v>
      </c>
      <c r="C104" s="25" t="s">
        <v>769</v>
      </c>
      <c r="D104" s="25" t="s">
        <v>39</v>
      </c>
      <c r="E104" s="29">
        <v>6873</v>
      </c>
      <c r="F104" s="26">
        <v>116.68979400000001</v>
      </c>
      <c r="G104" s="27">
        <v>0.40634834214190102</v>
      </c>
      <c r="H104" s="30"/>
    </row>
    <row r="105" spans="2:8" x14ac:dyDescent="0.2">
      <c r="B105" s="25" t="s">
        <v>770</v>
      </c>
      <c r="C105" s="25" t="s">
        <v>771</v>
      </c>
      <c r="D105" s="25" t="s">
        <v>68</v>
      </c>
      <c r="E105" s="29">
        <v>18673</v>
      </c>
      <c r="F105" s="26">
        <v>115.99667599999999</v>
      </c>
      <c r="G105" s="27">
        <v>0.40393470046378899</v>
      </c>
      <c r="H105" s="30"/>
    </row>
    <row r="106" spans="2:8" x14ac:dyDescent="0.2">
      <c r="B106" s="25" t="s">
        <v>772</v>
      </c>
      <c r="C106" s="25" t="s">
        <v>773</v>
      </c>
      <c r="D106" s="25" t="s">
        <v>62</v>
      </c>
      <c r="E106" s="29">
        <v>81802</v>
      </c>
      <c r="F106" s="26">
        <v>115.8234518</v>
      </c>
      <c r="G106" s="27">
        <v>0.40333148261520102</v>
      </c>
      <c r="H106" s="30"/>
    </row>
    <row r="107" spans="2:8" x14ac:dyDescent="0.2">
      <c r="B107" s="25" t="s">
        <v>774</v>
      </c>
      <c r="C107" s="25" t="s">
        <v>775</v>
      </c>
      <c r="D107" s="25" t="s">
        <v>62</v>
      </c>
      <c r="E107" s="29">
        <v>137067</v>
      </c>
      <c r="F107" s="26">
        <v>112.49088690000001</v>
      </c>
      <c r="G107" s="27">
        <v>0.391726506929022</v>
      </c>
      <c r="H107" s="30"/>
    </row>
    <row r="108" spans="2:8" x14ac:dyDescent="0.2">
      <c r="B108" s="25" t="s">
        <v>776</v>
      </c>
      <c r="C108" s="25" t="s">
        <v>777</v>
      </c>
      <c r="D108" s="25" t="s">
        <v>276</v>
      </c>
      <c r="E108" s="29">
        <v>2614</v>
      </c>
      <c r="F108" s="26">
        <v>111.29105</v>
      </c>
      <c r="G108" s="27">
        <v>0.38754832031609798</v>
      </c>
      <c r="H108" s="30"/>
    </row>
    <row r="109" spans="2:8" x14ac:dyDescent="0.2">
      <c r="B109" s="25" t="s">
        <v>778</v>
      </c>
      <c r="C109" s="25" t="s">
        <v>779</v>
      </c>
      <c r="D109" s="25" t="s">
        <v>93</v>
      </c>
      <c r="E109" s="29">
        <v>10530</v>
      </c>
      <c r="F109" s="26">
        <v>109.81737</v>
      </c>
      <c r="G109" s="27">
        <v>0.38241653111397</v>
      </c>
      <c r="H109" s="30"/>
    </row>
    <row r="110" spans="2:8" x14ac:dyDescent="0.2">
      <c r="B110" s="25" t="s">
        <v>55</v>
      </c>
      <c r="C110" s="25" t="s">
        <v>56</v>
      </c>
      <c r="D110" s="25" t="s">
        <v>57</v>
      </c>
      <c r="E110" s="29">
        <v>20239</v>
      </c>
      <c r="F110" s="26">
        <v>108.966776</v>
      </c>
      <c r="G110" s="27">
        <v>0.37945451147293902</v>
      </c>
      <c r="H110" s="30"/>
    </row>
    <row r="111" spans="2:8" x14ac:dyDescent="0.2">
      <c r="B111" s="25" t="s">
        <v>780</v>
      </c>
      <c r="C111" s="25" t="s">
        <v>781</v>
      </c>
      <c r="D111" s="25" t="s">
        <v>48</v>
      </c>
      <c r="E111" s="29">
        <v>2710</v>
      </c>
      <c r="F111" s="26">
        <v>108.80108</v>
      </c>
      <c r="G111" s="27">
        <v>0.37887750904117901</v>
      </c>
      <c r="H111" s="30"/>
    </row>
    <row r="112" spans="2:8" x14ac:dyDescent="0.2">
      <c r="B112" s="25" t="s">
        <v>782</v>
      </c>
      <c r="C112" s="25" t="s">
        <v>783</v>
      </c>
      <c r="D112" s="25" t="s">
        <v>42</v>
      </c>
      <c r="E112" s="29">
        <v>2835</v>
      </c>
      <c r="F112" s="26">
        <v>102.113865</v>
      </c>
      <c r="G112" s="27">
        <v>0.35559065047669802</v>
      </c>
      <c r="H112" s="30"/>
    </row>
    <row r="113" spans="2:8" x14ac:dyDescent="0.2">
      <c r="B113" s="25" t="s">
        <v>309</v>
      </c>
      <c r="C113" s="25" t="s">
        <v>310</v>
      </c>
      <c r="D113" s="25" t="s">
        <v>90</v>
      </c>
      <c r="E113" s="29">
        <v>2608</v>
      </c>
      <c r="F113" s="26">
        <v>101.753728</v>
      </c>
      <c r="G113" s="27">
        <v>0.35433654702962197</v>
      </c>
      <c r="H113" s="30"/>
    </row>
    <row r="114" spans="2:8" x14ac:dyDescent="0.2">
      <c r="B114" s="25" t="s">
        <v>311</v>
      </c>
      <c r="C114" s="25" t="s">
        <v>312</v>
      </c>
      <c r="D114" s="25" t="s">
        <v>93</v>
      </c>
      <c r="E114" s="29">
        <v>3292</v>
      </c>
      <c r="F114" s="26">
        <v>100.903092</v>
      </c>
      <c r="G114" s="27">
        <v>0.351374381132181</v>
      </c>
      <c r="H114" s="30"/>
    </row>
    <row r="115" spans="2:8" x14ac:dyDescent="0.2">
      <c r="B115" s="25" t="s">
        <v>784</v>
      </c>
      <c r="C115" s="25" t="s">
        <v>785</v>
      </c>
      <c r="D115" s="25" t="s">
        <v>57</v>
      </c>
      <c r="E115" s="29">
        <v>17819</v>
      </c>
      <c r="F115" s="26">
        <v>99.946770999999998</v>
      </c>
      <c r="G115" s="27">
        <v>0.348044188836997</v>
      </c>
      <c r="H115" s="30"/>
    </row>
    <row r="116" spans="2:8" x14ac:dyDescent="0.2">
      <c r="B116" s="25" t="s">
        <v>297</v>
      </c>
      <c r="C116" s="25" t="s">
        <v>298</v>
      </c>
      <c r="D116" s="25" t="s">
        <v>93</v>
      </c>
      <c r="E116" s="29">
        <v>51807</v>
      </c>
      <c r="F116" s="26">
        <v>99.500524200000001</v>
      </c>
      <c r="G116" s="27">
        <v>0.34649022562264598</v>
      </c>
      <c r="H116" s="30"/>
    </row>
    <row r="117" spans="2:8" x14ac:dyDescent="0.2">
      <c r="B117" s="25" t="s">
        <v>786</v>
      </c>
      <c r="C117" s="25" t="s">
        <v>787</v>
      </c>
      <c r="D117" s="25" t="s">
        <v>33</v>
      </c>
      <c r="E117" s="29">
        <v>5352</v>
      </c>
      <c r="F117" s="26">
        <v>99.343823999999998</v>
      </c>
      <c r="G117" s="27">
        <v>0.34594454922456003</v>
      </c>
      <c r="H117" s="30"/>
    </row>
    <row r="118" spans="2:8" x14ac:dyDescent="0.2">
      <c r="B118" s="25" t="s">
        <v>788</v>
      </c>
      <c r="C118" s="25" t="s">
        <v>789</v>
      </c>
      <c r="D118" s="25" t="s">
        <v>27</v>
      </c>
      <c r="E118" s="29">
        <v>20307</v>
      </c>
      <c r="F118" s="26">
        <v>97.727437499999994</v>
      </c>
      <c r="G118" s="27">
        <v>0.34031581382259801</v>
      </c>
      <c r="H118" s="30"/>
    </row>
    <row r="119" spans="2:8" x14ac:dyDescent="0.2">
      <c r="B119" s="25" t="s">
        <v>790</v>
      </c>
      <c r="C119" s="25" t="s">
        <v>791</v>
      </c>
      <c r="D119" s="25" t="s">
        <v>57</v>
      </c>
      <c r="E119" s="29">
        <v>14283</v>
      </c>
      <c r="F119" s="26">
        <v>97.460050499999994</v>
      </c>
      <c r="G119" s="27">
        <v>0.33938469328123899</v>
      </c>
      <c r="H119" s="30"/>
    </row>
    <row r="120" spans="2:8" x14ac:dyDescent="0.2">
      <c r="B120" s="25" t="s">
        <v>295</v>
      </c>
      <c r="C120" s="25" t="s">
        <v>296</v>
      </c>
      <c r="D120" s="25" t="s">
        <v>39</v>
      </c>
      <c r="E120" s="29">
        <v>19189</v>
      </c>
      <c r="F120" s="26">
        <v>95.513247500000006</v>
      </c>
      <c r="G120" s="27">
        <v>0.33260534999499702</v>
      </c>
      <c r="H120" s="30"/>
    </row>
    <row r="121" spans="2:8" x14ac:dyDescent="0.2">
      <c r="B121" s="25" t="s">
        <v>260</v>
      </c>
      <c r="C121" s="25" t="s">
        <v>261</v>
      </c>
      <c r="D121" s="25" t="s">
        <v>48</v>
      </c>
      <c r="E121" s="29">
        <v>21727</v>
      </c>
      <c r="F121" s="26">
        <v>95.370666499999999</v>
      </c>
      <c r="G121" s="27">
        <v>0.33210884082324399</v>
      </c>
      <c r="H121" s="30"/>
    </row>
    <row r="122" spans="2:8" x14ac:dyDescent="0.2">
      <c r="B122" s="25" t="s">
        <v>792</v>
      </c>
      <c r="C122" s="25" t="s">
        <v>793</v>
      </c>
      <c r="D122" s="25" t="s">
        <v>30</v>
      </c>
      <c r="E122" s="29">
        <v>26737</v>
      </c>
      <c r="F122" s="26">
        <v>94.849507500000001</v>
      </c>
      <c r="G122" s="27">
        <v>0.33029401119348001</v>
      </c>
      <c r="H122" s="30"/>
    </row>
    <row r="123" spans="2:8" x14ac:dyDescent="0.2">
      <c r="B123" s="25" t="s">
        <v>794</v>
      </c>
      <c r="C123" s="25" t="s">
        <v>795</v>
      </c>
      <c r="D123" s="25" t="s">
        <v>42</v>
      </c>
      <c r="E123" s="29">
        <v>351</v>
      </c>
      <c r="F123" s="26">
        <v>90.733500000000006</v>
      </c>
      <c r="G123" s="27">
        <v>0.31596085688292702</v>
      </c>
      <c r="H123" s="30"/>
    </row>
    <row r="124" spans="2:8" x14ac:dyDescent="0.2">
      <c r="B124" s="25" t="s">
        <v>796</v>
      </c>
      <c r="C124" s="25" t="s">
        <v>797</v>
      </c>
      <c r="D124" s="25" t="s">
        <v>71</v>
      </c>
      <c r="E124" s="29">
        <v>1417</v>
      </c>
      <c r="F124" s="26">
        <v>90.482534999999999</v>
      </c>
      <c r="G124" s="27">
        <v>0.31508692259793097</v>
      </c>
      <c r="H124" s="30"/>
    </row>
    <row r="125" spans="2:8" x14ac:dyDescent="0.2">
      <c r="B125" s="25" t="s">
        <v>798</v>
      </c>
      <c r="C125" s="25" t="s">
        <v>799</v>
      </c>
      <c r="D125" s="25" t="s">
        <v>735</v>
      </c>
      <c r="E125" s="29">
        <v>7487</v>
      </c>
      <c r="F125" s="26">
        <v>88.166911999999996</v>
      </c>
      <c r="G125" s="27">
        <v>0.30702323909296497</v>
      </c>
      <c r="H125" s="30"/>
    </row>
    <row r="126" spans="2:8" x14ac:dyDescent="0.2">
      <c r="B126" s="25" t="s">
        <v>800</v>
      </c>
      <c r="C126" s="25" t="s">
        <v>801</v>
      </c>
      <c r="D126" s="25" t="s">
        <v>121</v>
      </c>
      <c r="E126" s="29">
        <v>5698</v>
      </c>
      <c r="F126" s="26">
        <v>86.0398</v>
      </c>
      <c r="G126" s="27">
        <v>0.29961600659112297</v>
      </c>
      <c r="H126" s="30"/>
    </row>
    <row r="127" spans="2:8" x14ac:dyDescent="0.2">
      <c r="B127" s="25" t="s">
        <v>802</v>
      </c>
      <c r="C127" s="25" t="s">
        <v>803</v>
      </c>
      <c r="D127" s="25" t="s">
        <v>106</v>
      </c>
      <c r="E127" s="29">
        <v>5764</v>
      </c>
      <c r="F127" s="26">
        <v>85.289907999999997</v>
      </c>
      <c r="G127" s="27">
        <v>0.29700466106946199</v>
      </c>
      <c r="H127" s="30"/>
    </row>
    <row r="128" spans="2:8" x14ac:dyDescent="0.2">
      <c r="B128" s="25" t="s">
        <v>804</v>
      </c>
      <c r="C128" s="25" t="s">
        <v>805</v>
      </c>
      <c r="D128" s="25" t="s">
        <v>42</v>
      </c>
      <c r="E128" s="29">
        <v>2786</v>
      </c>
      <c r="F128" s="26">
        <v>84.975785999999999</v>
      </c>
      <c r="G128" s="27">
        <v>0.295910795448872</v>
      </c>
      <c r="H128" s="30"/>
    </row>
    <row r="129" spans="2:8" x14ac:dyDescent="0.2">
      <c r="B129" s="25" t="s">
        <v>806</v>
      </c>
      <c r="C129" s="25" t="s">
        <v>807</v>
      </c>
      <c r="D129" s="25" t="s">
        <v>175</v>
      </c>
      <c r="E129" s="29">
        <v>2318</v>
      </c>
      <c r="F129" s="26">
        <v>82.951948000000002</v>
      </c>
      <c r="G129" s="27">
        <v>0.28886319353037199</v>
      </c>
      <c r="H129" s="30"/>
    </row>
    <row r="130" spans="2:8" x14ac:dyDescent="0.2">
      <c r="B130" s="25" t="s">
        <v>88</v>
      </c>
      <c r="C130" s="25" t="s">
        <v>89</v>
      </c>
      <c r="D130" s="25" t="s">
        <v>90</v>
      </c>
      <c r="E130" s="29">
        <v>7955</v>
      </c>
      <c r="F130" s="26">
        <v>82.437664999999996</v>
      </c>
      <c r="G130" s="27">
        <v>0.287072308164324</v>
      </c>
      <c r="H130" s="30"/>
    </row>
    <row r="131" spans="2:8" x14ac:dyDescent="0.2">
      <c r="B131" s="25" t="s">
        <v>109</v>
      </c>
      <c r="C131" s="25" t="s">
        <v>110</v>
      </c>
      <c r="D131" s="25" t="s">
        <v>111</v>
      </c>
      <c r="E131" s="29">
        <v>23320</v>
      </c>
      <c r="F131" s="26">
        <v>80.453999999999994</v>
      </c>
      <c r="G131" s="27">
        <v>0.280164600502119</v>
      </c>
      <c r="H131" s="30"/>
    </row>
    <row r="132" spans="2:8" x14ac:dyDescent="0.2">
      <c r="B132" s="25" t="s">
        <v>808</v>
      </c>
      <c r="C132" s="25" t="s">
        <v>809</v>
      </c>
      <c r="D132" s="25" t="s">
        <v>170</v>
      </c>
      <c r="E132" s="29">
        <v>38212</v>
      </c>
      <c r="F132" s="26">
        <v>80.245199999999997</v>
      </c>
      <c r="G132" s="27">
        <v>0.27943749720601402</v>
      </c>
      <c r="H132" s="30"/>
    </row>
    <row r="133" spans="2:8" x14ac:dyDescent="0.2">
      <c r="B133" s="25" t="s">
        <v>810</v>
      </c>
      <c r="C133" s="25" t="s">
        <v>811</v>
      </c>
      <c r="D133" s="25" t="s">
        <v>57</v>
      </c>
      <c r="E133" s="29">
        <v>1641</v>
      </c>
      <c r="F133" s="26">
        <v>79.125737999999998</v>
      </c>
      <c r="G133" s="27">
        <v>0.27553919974401903</v>
      </c>
      <c r="H133" s="30"/>
    </row>
    <row r="134" spans="2:8" x14ac:dyDescent="0.2">
      <c r="B134" s="25" t="s">
        <v>812</v>
      </c>
      <c r="C134" s="25" t="s">
        <v>813</v>
      </c>
      <c r="D134" s="25" t="s">
        <v>205</v>
      </c>
      <c r="E134" s="29">
        <v>6204</v>
      </c>
      <c r="F134" s="26">
        <v>79.100999999999999</v>
      </c>
      <c r="G134" s="27">
        <v>0.275453054718449</v>
      </c>
      <c r="H134" s="30"/>
    </row>
    <row r="135" spans="2:8" x14ac:dyDescent="0.2">
      <c r="B135" s="25" t="s">
        <v>814</v>
      </c>
      <c r="C135" s="25" t="s">
        <v>815</v>
      </c>
      <c r="D135" s="25" t="s">
        <v>167</v>
      </c>
      <c r="E135" s="29">
        <v>5063</v>
      </c>
      <c r="F135" s="26">
        <v>78.248665000000003</v>
      </c>
      <c r="G135" s="27">
        <v>0.27248497240098801</v>
      </c>
      <c r="H135" s="30"/>
    </row>
    <row r="136" spans="2:8" x14ac:dyDescent="0.2">
      <c r="B136" s="25" t="s">
        <v>816</v>
      </c>
      <c r="C136" s="25" t="s">
        <v>817</v>
      </c>
      <c r="D136" s="25" t="s">
        <v>51</v>
      </c>
      <c r="E136" s="29">
        <v>37383</v>
      </c>
      <c r="F136" s="26">
        <v>71.980966499999994</v>
      </c>
      <c r="G136" s="27">
        <v>0.25065899424800397</v>
      </c>
      <c r="H136" s="30"/>
    </row>
    <row r="137" spans="2:8" x14ac:dyDescent="0.2">
      <c r="B137" s="25" t="s">
        <v>818</v>
      </c>
      <c r="C137" s="25" t="s">
        <v>819</v>
      </c>
      <c r="D137" s="25" t="s">
        <v>48</v>
      </c>
      <c r="E137" s="29">
        <v>2374</v>
      </c>
      <c r="F137" s="26">
        <v>68.162288000000004</v>
      </c>
      <c r="G137" s="27">
        <v>0.237361227370054</v>
      </c>
      <c r="H137" s="30"/>
    </row>
    <row r="138" spans="2:8" x14ac:dyDescent="0.2">
      <c r="B138" s="25" t="s">
        <v>820</v>
      </c>
      <c r="C138" s="25" t="s">
        <v>821</v>
      </c>
      <c r="D138" s="25" t="s">
        <v>822</v>
      </c>
      <c r="E138" s="29">
        <v>1857</v>
      </c>
      <c r="F138" s="26">
        <v>67.007987999999997</v>
      </c>
      <c r="G138" s="27">
        <v>0.23334161369814699</v>
      </c>
      <c r="H138" s="30"/>
    </row>
    <row r="139" spans="2:8" x14ac:dyDescent="0.2">
      <c r="B139" s="25" t="s">
        <v>823</v>
      </c>
      <c r="C139" s="25" t="s">
        <v>824</v>
      </c>
      <c r="D139" s="25" t="s">
        <v>74</v>
      </c>
      <c r="E139" s="29">
        <v>2236</v>
      </c>
      <c r="F139" s="26">
        <v>66.968199999999996</v>
      </c>
      <c r="G139" s="27">
        <v>0.23320306012561201</v>
      </c>
      <c r="H139" s="30"/>
    </row>
    <row r="140" spans="2:8" x14ac:dyDescent="0.2">
      <c r="B140" s="25" t="s">
        <v>825</v>
      </c>
      <c r="C140" s="25" t="s">
        <v>826</v>
      </c>
      <c r="D140" s="25" t="s">
        <v>202</v>
      </c>
      <c r="E140" s="29">
        <v>24511</v>
      </c>
      <c r="F140" s="26">
        <v>65.542413999999994</v>
      </c>
      <c r="G140" s="27">
        <v>0.22823805198317601</v>
      </c>
      <c r="H140" s="30"/>
    </row>
    <row r="141" spans="2:8" x14ac:dyDescent="0.2">
      <c r="B141" s="25" t="s">
        <v>827</v>
      </c>
      <c r="C141" s="25" t="s">
        <v>828</v>
      </c>
      <c r="D141" s="25" t="s">
        <v>175</v>
      </c>
      <c r="E141" s="29">
        <v>11040</v>
      </c>
      <c r="F141" s="26">
        <v>64.584000000000003</v>
      </c>
      <c r="G141" s="27">
        <v>0.224900571243553</v>
      </c>
      <c r="H141" s="30"/>
    </row>
    <row r="142" spans="2:8" x14ac:dyDescent="0.2">
      <c r="B142" s="25" t="s">
        <v>829</v>
      </c>
      <c r="C142" s="25" t="s">
        <v>830</v>
      </c>
      <c r="D142" s="25" t="s">
        <v>65</v>
      </c>
      <c r="E142" s="29">
        <v>4862</v>
      </c>
      <c r="F142" s="26">
        <v>63.61927</v>
      </c>
      <c r="G142" s="27">
        <v>0.221541096325682</v>
      </c>
      <c r="H142" s="30"/>
    </row>
    <row r="143" spans="2:8" x14ac:dyDescent="0.2">
      <c r="B143" s="25" t="s">
        <v>831</v>
      </c>
      <c r="C143" s="25" t="s">
        <v>832</v>
      </c>
      <c r="D143" s="25" t="s">
        <v>833</v>
      </c>
      <c r="E143" s="29">
        <v>190</v>
      </c>
      <c r="F143" s="26">
        <v>63.308</v>
      </c>
      <c r="G143" s="27">
        <v>0.22045716221180001</v>
      </c>
      <c r="H143" s="30"/>
    </row>
    <row r="144" spans="2:8" x14ac:dyDescent="0.2">
      <c r="B144" s="25" t="s">
        <v>834</v>
      </c>
      <c r="C144" s="25" t="s">
        <v>835</v>
      </c>
      <c r="D144" s="25" t="s">
        <v>57</v>
      </c>
      <c r="E144" s="29">
        <v>74532</v>
      </c>
      <c r="F144" s="26">
        <v>62.621786399999998</v>
      </c>
      <c r="G144" s="27">
        <v>0.21806756369459601</v>
      </c>
      <c r="H144" s="30"/>
    </row>
    <row r="145" spans="2:9" x14ac:dyDescent="0.2">
      <c r="B145" s="25" t="s">
        <v>836</v>
      </c>
      <c r="C145" s="25" t="s">
        <v>837</v>
      </c>
      <c r="D145" s="25" t="s">
        <v>57</v>
      </c>
      <c r="E145" s="29">
        <v>53556</v>
      </c>
      <c r="F145" s="26">
        <v>62.392740000000003</v>
      </c>
      <c r="G145" s="27">
        <v>0.21726995645129599</v>
      </c>
      <c r="H145" s="30"/>
    </row>
    <row r="146" spans="2:9" x14ac:dyDescent="0.2">
      <c r="B146" s="25" t="s">
        <v>838</v>
      </c>
      <c r="C146" s="25" t="s">
        <v>839</v>
      </c>
      <c r="D146" s="25" t="s">
        <v>57</v>
      </c>
      <c r="E146" s="29">
        <v>33783</v>
      </c>
      <c r="F146" s="26">
        <v>61.501951499999997</v>
      </c>
      <c r="G146" s="27">
        <v>0.21416796768461699</v>
      </c>
      <c r="H146" s="30"/>
    </row>
    <row r="147" spans="2:9" x14ac:dyDescent="0.2">
      <c r="B147" s="25" t="s">
        <v>840</v>
      </c>
      <c r="C147" s="25" t="s">
        <v>841</v>
      </c>
      <c r="D147" s="25" t="s">
        <v>842</v>
      </c>
      <c r="E147" s="29">
        <v>2749</v>
      </c>
      <c r="F147" s="26">
        <v>57.860951999999997</v>
      </c>
      <c r="G147" s="27">
        <v>0.20148893158515799</v>
      </c>
      <c r="H147" s="30"/>
    </row>
    <row r="148" spans="2:9" x14ac:dyDescent="0.2">
      <c r="B148" s="25" t="s">
        <v>843</v>
      </c>
      <c r="C148" s="25" t="s">
        <v>844</v>
      </c>
      <c r="D148" s="25" t="s">
        <v>57</v>
      </c>
      <c r="E148" s="29">
        <v>8785</v>
      </c>
      <c r="F148" s="26">
        <v>56.417270000000002</v>
      </c>
      <c r="G148" s="27">
        <v>0.196461604282822</v>
      </c>
      <c r="H148" s="30"/>
    </row>
    <row r="149" spans="2:9" x14ac:dyDescent="0.2">
      <c r="B149" s="25" t="s">
        <v>845</v>
      </c>
      <c r="C149" s="25" t="s">
        <v>846</v>
      </c>
      <c r="D149" s="25" t="s">
        <v>202</v>
      </c>
      <c r="E149" s="29">
        <v>62531</v>
      </c>
      <c r="F149" s="26">
        <v>55.971498099999998</v>
      </c>
      <c r="G149" s="27">
        <v>0.19490929481059499</v>
      </c>
      <c r="H149" s="30"/>
    </row>
    <row r="150" spans="2:9" x14ac:dyDescent="0.2">
      <c r="B150" s="25" t="s">
        <v>847</v>
      </c>
      <c r="C150" s="25" t="s">
        <v>848</v>
      </c>
      <c r="D150" s="25" t="s">
        <v>175</v>
      </c>
      <c r="E150" s="29">
        <v>9986</v>
      </c>
      <c r="F150" s="26">
        <v>55.397334999999998</v>
      </c>
      <c r="G150" s="27">
        <v>0.192909889243009</v>
      </c>
      <c r="H150" s="30"/>
    </row>
    <row r="151" spans="2:9" x14ac:dyDescent="0.2">
      <c r="B151" s="25" t="s">
        <v>849</v>
      </c>
      <c r="C151" s="25" t="s">
        <v>850</v>
      </c>
      <c r="D151" s="25" t="s">
        <v>42</v>
      </c>
      <c r="E151" s="29">
        <v>5992</v>
      </c>
      <c r="F151" s="26">
        <v>53.511555999999999</v>
      </c>
      <c r="G151" s="27">
        <v>0.18634304955610301</v>
      </c>
      <c r="H151" s="30"/>
    </row>
    <row r="152" spans="2:9" x14ac:dyDescent="0.2">
      <c r="B152" s="25" t="s">
        <v>851</v>
      </c>
      <c r="C152" s="25" t="s">
        <v>852</v>
      </c>
      <c r="D152" s="25" t="s">
        <v>121</v>
      </c>
      <c r="E152" s="29">
        <v>148</v>
      </c>
      <c r="F152" s="26">
        <v>52.584400000000002</v>
      </c>
      <c r="G152" s="27">
        <v>0.18311441840857601</v>
      </c>
      <c r="H152" s="30"/>
    </row>
    <row r="153" spans="2:9" x14ac:dyDescent="0.2">
      <c r="B153" s="25" t="s">
        <v>31</v>
      </c>
      <c r="C153" s="25" t="s">
        <v>32</v>
      </c>
      <c r="D153" s="25" t="s">
        <v>33</v>
      </c>
      <c r="E153" s="29">
        <v>4037</v>
      </c>
      <c r="F153" s="26">
        <v>51.532305000000001</v>
      </c>
      <c r="G153" s="27">
        <v>0.17945071274614499</v>
      </c>
      <c r="H153" s="30"/>
    </row>
    <row r="154" spans="2:9" x14ac:dyDescent="0.2">
      <c r="B154" s="25" t="s">
        <v>853</v>
      </c>
      <c r="C154" s="25" t="s">
        <v>854</v>
      </c>
      <c r="D154" s="25" t="s">
        <v>833</v>
      </c>
      <c r="E154" s="29">
        <v>2905</v>
      </c>
      <c r="F154" s="26">
        <v>32.957225000000001</v>
      </c>
      <c r="G154" s="27">
        <v>0.114766795632081</v>
      </c>
      <c r="H154" s="30"/>
    </row>
    <row r="155" spans="2:9" x14ac:dyDescent="0.2">
      <c r="B155" s="25" t="s">
        <v>855</v>
      </c>
      <c r="C155" s="25" t="s">
        <v>856</v>
      </c>
      <c r="D155" s="25" t="s">
        <v>202</v>
      </c>
      <c r="E155" s="29">
        <v>48150</v>
      </c>
      <c r="F155" s="26">
        <v>31.157865000000001</v>
      </c>
      <c r="G155" s="27">
        <v>0.108500892438212</v>
      </c>
      <c r="H155" s="30"/>
    </row>
    <row r="156" spans="2:9" x14ac:dyDescent="0.2">
      <c r="B156" s="25" t="s">
        <v>857</v>
      </c>
      <c r="C156" s="25" t="s">
        <v>858</v>
      </c>
      <c r="D156" s="25" t="s">
        <v>30</v>
      </c>
      <c r="E156" s="29">
        <v>16201</v>
      </c>
      <c r="F156" s="26">
        <v>30.981172300000001</v>
      </c>
      <c r="G156" s="27">
        <v>0.107885596247754</v>
      </c>
      <c r="H156" s="30"/>
    </row>
    <row r="157" spans="2:9" x14ac:dyDescent="0.2">
      <c r="B157" s="24" t="s">
        <v>123</v>
      </c>
      <c r="C157" s="24"/>
      <c r="D157" s="24"/>
      <c r="E157" s="24"/>
      <c r="F157" s="31">
        <f>SUM(F7:F156)</f>
        <v>28763.4757594</v>
      </c>
      <c r="G157" s="32">
        <f>SUM(G7:G156)</f>
        <v>100.16292160967355</v>
      </c>
      <c r="H157" s="24"/>
      <c r="I157" s="18"/>
    </row>
    <row r="158" spans="2:9" x14ac:dyDescent="0.2">
      <c r="B158" s="24" t="s">
        <v>124</v>
      </c>
      <c r="C158" s="24"/>
      <c r="D158" s="24"/>
      <c r="E158" s="24"/>
      <c r="F158" s="33" t="s">
        <v>125</v>
      </c>
      <c r="G158" s="34" t="s">
        <v>125</v>
      </c>
      <c r="H158" s="24"/>
      <c r="I158" s="18"/>
    </row>
    <row r="159" spans="2:9" x14ac:dyDescent="0.2">
      <c r="B159" s="24" t="s">
        <v>123</v>
      </c>
      <c r="C159" s="24"/>
      <c r="D159" s="24"/>
      <c r="E159" s="24"/>
      <c r="F159" s="35" t="s">
        <v>125</v>
      </c>
      <c r="G159" s="36" t="s">
        <v>125</v>
      </c>
      <c r="H159" s="24"/>
      <c r="I159" s="18"/>
    </row>
    <row r="160" spans="2:9" x14ac:dyDescent="0.2">
      <c r="B160" s="37" t="s">
        <v>126</v>
      </c>
      <c r="C160" s="37"/>
      <c r="D160" s="37"/>
      <c r="E160" s="37"/>
      <c r="F160" s="38">
        <f>F157</f>
        <v>28763.4757594</v>
      </c>
      <c r="G160" s="39">
        <f>G157</f>
        <v>100.16292160967355</v>
      </c>
      <c r="H160" s="24"/>
      <c r="I160" s="18"/>
    </row>
    <row r="161" spans="2:9" x14ac:dyDescent="0.2">
      <c r="B161" s="24" t="s">
        <v>139</v>
      </c>
      <c r="C161" s="24"/>
      <c r="D161" s="24"/>
      <c r="E161" s="24"/>
      <c r="F161" s="31">
        <v>147.1496831</v>
      </c>
      <c r="G161" s="32">
        <v>0.51241867625879201</v>
      </c>
      <c r="H161" s="30">
        <v>4.6890670000000002E-2</v>
      </c>
      <c r="I161" s="19"/>
    </row>
    <row r="162" spans="2:9" x14ac:dyDescent="0.2">
      <c r="B162" s="25"/>
      <c r="C162" s="25"/>
      <c r="D162" s="25"/>
      <c r="E162" s="25"/>
      <c r="F162" s="26"/>
      <c r="G162" s="27"/>
      <c r="H162" s="25"/>
    </row>
    <row r="163" spans="2:9" x14ac:dyDescent="0.2">
      <c r="B163" s="46" t="s">
        <v>142</v>
      </c>
      <c r="C163" s="46"/>
      <c r="D163" s="46"/>
      <c r="E163" s="46"/>
      <c r="F163" s="31">
        <f>F164-(F157+F161)</f>
        <v>-193.93537680000009</v>
      </c>
      <c r="G163" s="32">
        <f>G164-(G157+G161)</f>
        <v>-0.67534028593233586</v>
      </c>
      <c r="H163" s="24"/>
      <c r="I163" s="18"/>
    </row>
    <row r="164" spans="2:9" x14ac:dyDescent="0.2">
      <c r="B164" s="42" t="s">
        <v>140</v>
      </c>
      <c r="C164" s="42"/>
      <c r="D164" s="42"/>
      <c r="E164" s="42"/>
      <c r="F164" s="43">
        <v>28716.690065700001</v>
      </c>
      <c r="G164" s="44">
        <v>100</v>
      </c>
      <c r="H164" s="45"/>
      <c r="I164" s="18"/>
    </row>
    <row r="167" spans="2:9" x14ac:dyDescent="0.2">
      <c r="B167" s="157" t="s">
        <v>1634</v>
      </c>
      <c r="C167" s="157"/>
      <c r="D167" s="157"/>
      <c r="E167" s="157"/>
      <c r="F167" s="157"/>
      <c r="G167" s="157"/>
      <c r="H167" s="157"/>
      <c r="I167" s="157"/>
    </row>
    <row r="169" spans="2:9" x14ac:dyDescent="0.2">
      <c r="B169" s="18" t="s">
        <v>157</v>
      </c>
    </row>
    <row r="170" spans="2:9" x14ac:dyDescent="0.2">
      <c r="B170" s="18"/>
    </row>
    <row r="171" spans="2:9" x14ac:dyDescent="0.2">
      <c r="B171" s="65" t="s">
        <v>1599</v>
      </c>
    </row>
    <row r="172" spans="2:9" x14ac:dyDescent="0.2">
      <c r="B172" s="65" t="s">
        <v>1600</v>
      </c>
    </row>
    <row r="173" spans="2:9" x14ac:dyDescent="0.2">
      <c r="B173" s="65" t="s">
        <v>1601</v>
      </c>
    </row>
    <row r="174" spans="2:9" x14ac:dyDescent="0.2">
      <c r="B174" s="62"/>
    </row>
    <row r="175" spans="2:9" x14ac:dyDescent="0.2">
      <c r="B175" s="66" t="s">
        <v>1602</v>
      </c>
      <c r="C175" s="68" t="s">
        <v>1603</v>
      </c>
      <c r="D175" s="68" t="s">
        <v>1635</v>
      </c>
    </row>
    <row r="176" spans="2:9" x14ac:dyDescent="0.2">
      <c r="B176" s="69" t="s">
        <v>1604</v>
      </c>
      <c r="C176" s="70">
        <v>10.905799999999999</v>
      </c>
      <c r="D176" s="71">
        <v>11.097200000000001</v>
      </c>
    </row>
    <row r="177" spans="2:4" x14ac:dyDescent="0.2">
      <c r="B177" s="69" t="s">
        <v>1636</v>
      </c>
      <c r="C177" s="107" t="s">
        <v>1637</v>
      </c>
      <c r="D177" s="71">
        <v>10.071899999999999</v>
      </c>
    </row>
    <row r="178" spans="2:4" x14ac:dyDescent="0.2">
      <c r="B178" s="62"/>
    </row>
    <row r="179" spans="2:4" x14ac:dyDescent="0.2">
      <c r="B179" s="65" t="s">
        <v>1666</v>
      </c>
    </row>
    <row r="180" spans="2:4" x14ac:dyDescent="0.2">
      <c r="B180" s="65" t="s">
        <v>1665</v>
      </c>
    </row>
    <row r="181" spans="2:4" x14ac:dyDescent="0.2">
      <c r="B181" s="65" t="s">
        <v>1663</v>
      </c>
    </row>
    <row r="182" spans="2:4" x14ac:dyDescent="0.2">
      <c r="B182" s="106" t="s">
        <v>1672</v>
      </c>
    </row>
    <row r="183" spans="2:4" x14ac:dyDescent="0.2">
      <c r="B183" s="65" t="s">
        <v>1664</v>
      </c>
    </row>
    <row r="184" spans="2:4" x14ac:dyDescent="0.2">
      <c r="B184" s="18"/>
    </row>
    <row r="186" spans="2:4" x14ac:dyDescent="0.2">
      <c r="B186" s="18" t="s">
        <v>158</v>
      </c>
    </row>
    <row r="203" spans="2:2" x14ac:dyDescent="0.2">
      <c r="B203" s="62" t="s">
        <v>1568</v>
      </c>
    </row>
    <row r="204" spans="2:2" x14ac:dyDescent="0.2">
      <c r="B204" s="63" t="s">
        <v>1579</v>
      </c>
    </row>
  </sheetData>
  <mergeCells count="2">
    <mergeCell ref="B1:C1"/>
    <mergeCell ref="B167:I167"/>
  </mergeCells>
  <conditionalFormatting sqref="G1:G3 G5:G166 G168:G222">
    <cfRule type="cellIs" dxfId="12" priority="2" stopIfTrue="1" operator="between">
      <formula>0.009</formula>
      <formula>-0.009</formula>
    </cfRule>
  </conditionalFormatting>
  <hyperlinks>
    <hyperlink ref="A2" location="Index!A1" display="-" xr:uid="{BB5A86D3-2201-41F0-B554-69ED36BADFAF}"/>
  </hyperlinks>
  <pageMargins left="0.7" right="0.7" top="0.75" bottom="0.75" header="0.3" footer="0.3"/>
  <pageSetup paperSize="9" scale="59" orientation="portrait" r:id="rId1"/>
  <headerFooter>
    <oddFooter>&amp;C&amp;1#&amp;"Calibri"&amp;10&amp;K000000RESTRICTED</oddFooter>
    <evenFooter>&amp;LPUBLIC</evenFooter>
    <firstFooter>&amp;LPUBLIC</firstFooter>
  </headerFooter>
  <colBreaks count="1" manualBreakCount="1">
    <brk id="8" max="209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7120C-17E4-41DB-A515-CE13CBA5BC15}">
  <dimension ref="A1:I305"/>
  <sheetViews>
    <sheetView view="pageBreakPreview" zoomScaleNormal="100" zoomScaleSheetLayoutView="100" workbookViewId="0"/>
  </sheetViews>
  <sheetFormatPr defaultColWidth="9.21875" defaultRowHeight="10.199999999999999" x14ac:dyDescent="0.2"/>
  <cols>
    <col min="1" max="1" width="7.21875" style="6" customWidth="1"/>
    <col min="2" max="2" width="52.77734375" style="6" bestFit="1" customWidth="1"/>
    <col min="3" max="3" width="14.77734375" style="6" bestFit="1" customWidth="1"/>
    <col min="4" max="4" width="32.21875" style="6" bestFit="1" customWidth="1"/>
    <col min="5" max="5" width="13.77734375" style="6" bestFit="1" customWidth="1"/>
    <col min="6" max="6" width="12.77734375" style="8" bestFit="1" customWidth="1"/>
    <col min="7" max="7" width="11.21875" style="13" customWidth="1"/>
    <col min="8" max="8" width="14.44140625" style="6" bestFit="1" customWidth="1"/>
    <col min="9" max="16384" width="9.21875" style="6"/>
  </cols>
  <sheetData>
    <row r="1" spans="1:8" s="1" customFormat="1" ht="16.8" customHeight="1" x14ac:dyDescent="0.25">
      <c r="B1" s="146" t="s">
        <v>21</v>
      </c>
      <c r="C1" s="147"/>
      <c r="D1" s="10"/>
      <c r="F1" s="5"/>
      <c r="G1" s="13"/>
    </row>
    <row r="2" spans="1:8" s="1" customFormat="1" ht="14.4" x14ac:dyDescent="0.3">
      <c r="A2" s="59" t="s">
        <v>1598</v>
      </c>
      <c r="F2" s="5"/>
      <c r="G2" s="13"/>
    </row>
    <row r="3" spans="1:8" s="1" customFormat="1" ht="12" x14ac:dyDescent="0.2">
      <c r="B3" s="7" t="s">
        <v>9</v>
      </c>
      <c r="C3" s="2"/>
      <c r="D3" s="3"/>
      <c r="E3" s="3"/>
      <c r="F3" s="4"/>
      <c r="G3" s="13"/>
    </row>
    <row r="4" spans="1:8" s="1" customFormat="1" ht="37.5" customHeight="1" x14ac:dyDescent="0.2">
      <c r="B4" s="20" t="s">
        <v>7</v>
      </c>
      <c r="C4" s="20" t="s">
        <v>8</v>
      </c>
      <c r="D4" s="21" t="s">
        <v>145</v>
      </c>
      <c r="E4" s="21" t="s">
        <v>0</v>
      </c>
      <c r="F4" s="22" t="s">
        <v>4</v>
      </c>
      <c r="G4" s="23" t="s">
        <v>5</v>
      </c>
      <c r="H4" s="142" t="s">
        <v>6</v>
      </c>
    </row>
    <row r="5" spans="1:8" x14ac:dyDescent="0.2">
      <c r="B5" s="24" t="s">
        <v>25</v>
      </c>
      <c r="C5" s="25"/>
      <c r="D5" s="25"/>
      <c r="E5" s="25"/>
      <c r="F5" s="26"/>
      <c r="G5" s="27"/>
      <c r="H5" s="25"/>
    </row>
    <row r="6" spans="1:8" x14ac:dyDescent="0.2">
      <c r="B6" s="24" t="s">
        <v>26</v>
      </c>
      <c r="C6" s="25"/>
      <c r="D6" s="25"/>
      <c r="E6" s="25"/>
      <c r="F6" s="26"/>
      <c r="G6" s="27"/>
      <c r="H6" s="25"/>
    </row>
    <row r="7" spans="1:8" x14ac:dyDescent="0.2">
      <c r="B7" s="25" t="s">
        <v>46</v>
      </c>
      <c r="C7" s="25" t="s">
        <v>47</v>
      </c>
      <c r="D7" s="25" t="s">
        <v>48</v>
      </c>
      <c r="E7" s="29">
        <v>82207</v>
      </c>
      <c r="F7" s="26">
        <v>668.38401350000004</v>
      </c>
      <c r="G7" s="27">
        <v>1.65369390563805</v>
      </c>
      <c r="H7" s="30"/>
    </row>
    <row r="8" spans="1:8" x14ac:dyDescent="0.2">
      <c r="B8" s="25" t="s">
        <v>859</v>
      </c>
      <c r="C8" s="25" t="s">
        <v>860</v>
      </c>
      <c r="D8" s="25" t="s">
        <v>54</v>
      </c>
      <c r="E8" s="29">
        <v>35100</v>
      </c>
      <c r="F8" s="26">
        <v>602.91269999999997</v>
      </c>
      <c r="G8" s="27">
        <v>1.49170691920174</v>
      </c>
      <c r="H8" s="30"/>
    </row>
    <row r="9" spans="1:8" x14ac:dyDescent="0.2">
      <c r="B9" s="25" t="s">
        <v>861</v>
      </c>
      <c r="C9" s="25" t="s">
        <v>862</v>
      </c>
      <c r="D9" s="25" t="s">
        <v>62</v>
      </c>
      <c r="E9" s="29">
        <v>173202</v>
      </c>
      <c r="F9" s="26">
        <v>602.05015200000003</v>
      </c>
      <c r="G9" s="27">
        <v>1.48957283109953</v>
      </c>
      <c r="H9" s="30"/>
    </row>
    <row r="10" spans="1:8" x14ac:dyDescent="0.2">
      <c r="B10" s="25" t="s">
        <v>863</v>
      </c>
      <c r="C10" s="25" t="s">
        <v>864</v>
      </c>
      <c r="D10" s="25" t="s">
        <v>71</v>
      </c>
      <c r="E10" s="29">
        <v>6749</v>
      </c>
      <c r="F10" s="26">
        <v>585.50949500000002</v>
      </c>
      <c r="G10" s="27">
        <v>1.44864847754877</v>
      </c>
      <c r="H10" s="30"/>
    </row>
    <row r="11" spans="1:8" x14ac:dyDescent="0.2">
      <c r="B11" s="25" t="s">
        <v>865</v>
      </c>
      <c r="C11" s="25" t="s">
        <v>866</v>
      </c>
      <c r="D11" s="25" t="s">
        <v>276</v>
      </c>
      <c r="E11" s="29">
        <v>24028</v>
      </c>
      <c r="F11" s="26">
        <v>574.50948000000005</v>
      </c>
      <c r="G11" s="27">
        <v>1.42143259955047</v>
      </c>
      <c r="H11" s="30"/>
    </row>
    <row r="12" spans="1:8" x14ac:dyDescent="0.2">
      <c r="B12" s="25" t="s">
        <v>867</v>
      </c>
      <c r="C12" s="25" t="s">
        <v>868</v>
      </c>
      <c r="D12" s="25" t="s">
        <v>57</v>
      </c>
      <c r="E12" s="29">
        <v>22078</v>
      </c>
      <c r="F12" s="26">
        <v>507.88231200000001</v>
      </c>
      <c r="G12" s="27">
        <v>1.25658583564516</v>
      </c>
      <c r="H12" s="30"/>
    </row>
    <row r="13" spans="1:8" x14ac:dyDescent="0.2">
      <c r="B13" s="25" t="s">
        <v>869</v>
      </c>
      <c r="C13" s="25" t="s">
        <v>870</v>
      </c>
      <c r="D13" s="25" t="s">
        <v>100</v>
      </c>
      <c r="E13" s="29">
        <v>102698</v>
      </c>
      <c r="F13" s="26">
        <v>468.50827600000002</v>
      </c>
      <c r="G13" s="27">
        <v>1.1591678812081401</v>
      </c>
      <c r="H13" s="30"/>
    </row>
    <row r="14" spans="1:8" x14ac:dyDescent="0.2">
      <c r="B14" s="25" t="s">
        <v>871</v>
      </c>
      <c r="C14" s="25" t="s">
        <v>872</v>
      </c>
      <c r="D14" s="25" t="s">
        <v>167</v>
      </c>
      <c r="E14" s="29">
        <v>187767</v>
      </c>
      <c r="F14" s="26">
        <v>467.70882030000001</v>
      </c>
      <c r="G14" s="27">
        <v>1.15718989401483</v>
      </c>
      <c r="H14" s="30"/>
    </row>
    <row r="15" spans="1:8" x14ac:dyDescent="0.2">
      <c r="B15" s="25" t="s">
        <v>873</v>
      </c>
      <c r="C15" s="25" t="s">
        <v>874</v>
      </c>
      <c r="D15" s="25" t="s">
        <v>93</v>
      </c>
      <c r="E15" s="29">
        <v>32663</v>
      </c>
      <c r="F15" s="26">
        <v>458.09857499999998</v>
      </c>
      <c r="G15" s="27">
        <v>1.1334125388368099</v>
      </c>
      <c r="H15" s="30"/>
    </row>
    <row r="16" spans="1:8" x14ac:dyDescent="0.2">
      <c r="B16" s="25" t="s">
        <v>875</v>
      </c>
      <c r="C16" s="25" t="s">
        <v>876</v>
      </c>
      <c r="D16" s="25" t="s">
        <v>62</v>
      </c>
      <c r="E16" s="29">
        <v>113320</v>
      </c>
      <c r="F16" s="26">
        <v>431.01262000000003</v>
      </c>
      <c r="G16" s="27">
        <v>1.06639735324413</v>
      </c>
      <c r="H16" s="30"/>
    </row>
    <row r="17" spans="2:8" x14ac:dyDescent="0.2">
      <c r="B17" s="25" t="s">
        <v>877</v>
      </c>
      <c r="C17" s="25" t="s">
        <v>878</v>
      </c>
      <c r="D17" s="25" t="s">
        <v>42</v>
      </c>
      <c r="E17" s="29">
        <v>14610</v>
      </c>
      <c r="F17" s="26">
        <v>421.61538000000002</v>
      </c>
      <c r="G17" s="27">
        <v>1.04314700882544</v>
      </c>
      <c r="H17" s="30"/>
    </row>
    <row r="18" spans="2:8" x14ac:dyDescent="0.2">
      <c r="B18" s="25" t="s">
        <v>879</v>
      </c>
      <c r="C18" s="25" t="s">
        <v>880</v>
      </c>
      <c r="D18" s="25" t="s">
        <v>62</v>
      </c>
      <c r="E18" s="29">
        <v>176519</v>
      </c>
      <c r="F18" s="26">
        <v>404.56389610000002</v>
      </c>
      <c r="G18" s="27">
        <v>1.0009587840355401</v>
      </c>
      <c r="H18" s="30"/>
    </row>
    <row r="19" spans="2:8" x14ac:dyDescent="0.2">
      <c r="B19" s="25" t="s">
        <v>881</v>
      </c>
      <c r="C19" s="25" t="s">
        <v>882</v>
      </c>
      <c r="D19" s="25" t="s">
        <v>57</v>
      </c>
      <c r="E19" s="29">
        <v>34467</v>
      </c>
      <c r="F19" s="26">
        <v>395.92242900000002</v>
      </c>
      <c r="G19" s="27">
        <v>0.979578348252509</v>
      </c>
      <c r="H19" s="30"/>
    </row>
    <row r="20" spans="2:8" x14ac:dyDescent="0.2">
      <c r="B20" s="25" t="s">
        <v>883</v>
      </c>
      <c r="C20" s="25" t="s">
        <v>884</v>
      </c>
      <c r="D20" s="25" t="s">
        <v>885</v>
      </c>
      <c r="E20" s="29">
        <v>108936</v>
      </c>
      <c r="F20" s="26">
        <v>389.71854000000002</v>
      </c>
      <c r="G20" s="27">
        <v>0.96422888862550205</v>
      </c>
      <c r="H20" s="30"/>
    </row>
    <row r="21" spans="2:8" x14ac:dyDescent="0.2">
      <c r="B21" s="25" t="s">
        <v>886</v>
      </c>
      <c r="C21" s="25" t="s">
        <v>887</v>
      </c>
      <c r="D21" s="25" t="s">
        <v>106</v>
      </c>
      <c r="E21" s="29">
        <v>49018</v>
      </c>
      <c r="F21" s="26">
        <v>370.57607999999999</v>
      </c>
      <c r="G21" s="27">
        <v>0.91686723903254697</v>
      </c>
      <c r="H21" s="30"/>
    </row>
    <row r="22" spans="2:8" x14ac:dyDescent="0.2">
      <c r="B22" s="25" t="s">
        <v>888</v>
      </c>
      <c r="C22" s="25" t="s">
        <v>889</v>
      </c>
      <c r="D22" s="25" t="s">
        <v>42</v>
      </c>
      <c r="E22" s="29">
        <v>25298</v>
      </c>
      <c r="F22" s="26">
        <v>369.27490599999999</v>
      </c>
      <c r="G22" s="27">
        <v>0.91364791680084501</v>
      </c>
      <c r="H22" s="30"/>
    </row>
    <row r="23" spans="2:8" x14ac:dyDescent="0.2">
      <c r="B23" s="25" t="s">
        <v>890</v>
      </c>
      <c r="C23" s="25" t="s">
        <v>891</v>
      </c>
      <c r="D23" s="25" t="s">
        <v>42</v>
      </c>
      <c r="E23" s="29">
        <v>1581</v>
      </c>
      <c r="F23" s="26">
        <v>363.78809999999999</v>
      </c>
      <c r="G23" s="27">
        <v>0.90007264052201097</v>
      </c>
      <c r="H23" s="30"/>
    </row>
    <row r="24" spans="2:8" x14ac:dyDescent="0.2">
      <c r="B24" s="25" t="s">
        <v>892</v>
      </c>
      <c r="C24" s="25" t="s">
        <v>893</v>
      </c>
      <c r="D24" s="25" t="s">
        <v>93</v>
      </c>
      <c r="E24" s="29">
        <v>16369</v>
      </c>
      <c r="F24" s="26">
        <v>360.805498</v>
      </c>
      <c r="G24" s="27">
        <v>0.89269318402586295</v>
      </c>
      <c r="H24" s="30"/>
    </row>
    <row r="25" spans="2:8" x14ac:dyDescent="0.2">
      <c r="B25" s="25" t="s">
        <v>894</v>
      </c>
      <c r="C25" s="25" t="s">
        <v>895</v>
      </c>
      <c r="D25" s="25" t="s">
        <v>106</v>
      </c>
      <c r="E25" s="29">
        <v>47533</v>
      </c>
      <c r="F25" s="26">
        <v>359.11181499999998</v>
      </c>
      <c r="G25" s="27">
        <v>0.88850272884050296</v>
      </c>
      <c r="H25" s="30"/>
    </row>
    <row r="26" spans="2:8" x14ac:dyDescent="0.2">
      <c r="B26" s="25" t="s">
        <v>896</v>
      </c>
      <c r="C26" s="25" t="s">
        <v>897</v>
      </c>
      <c r="D26" s="25" t="s">
        <v>93</v>
      </c>
      <c r="E26" s="29">
        <v>44060</v>
      </c>
      <c r="F26" s="26">
        <v>344.54919999999998</v>
      </c>
      <c r="G26" s="27">
        <v>0.85247238222950805</v>
      </c>
      <c r="H26" s="30"/>
    </row>
    <row r="27" spans="2:8" x14ac:dyDescent="0.2">
      <c r="B27" s="25" t="s">
        <v>898</v>
      </c>
      <c r="C27" s="25" t="s">
        <v>899</v>
      </c>
      <c r="D27" s="25" t="s">
        <v>57</v>
      </c>
      <c r="E27" s="29">
        <v>100635</v>
      </c>
      <c r="F27" s="26">
        <v>342.259635</v>
      </c>
      <c r="G27" s="27">
        <v>0.84680761525335702</v>
      </c>
      <c r="H27" s="30"/>
    </row>
    <row r="28" spans="2:8" x14ac:dyDescent="0.2">
      <c r="B28" s="25" t="s">
        <v>900</v>
      </c>
      <c r="C28" s="25" t="s">
        <v>901</v>
      </c>
      <c r="D28" s="25" t="s">
        <v>93</v>
      </c>
      <c r="E28" s="29">
        <v>119120</v>
      </c>
      <c r="F28" s="26">
        <v>341.75528000000003</v>
      </c>
      <c r="G28" s="27">
        <v>0.84555975657790705</v>
      </c>
      <c r="H28" s="30"/>
    </row>
    <row r="29" spans="2:8" x14ac:dyDescent="0.2">
      <c r="B29" s="25" t="s">
        <v>902</v>
      </c>
      <c r="C29" s="25" t="s">
        <v>903</v>
      </c>
      <c r="D29" s="25" t="s">
        <v>276</v>
      </c>
      <c r="E29" s="29">
        <v>15267</v>
      </c>
      <c r="F29" s="26">
        <v>320.515398</v>
      </c>
      <c r="G29" s="27">
        <v>0.79300873394655702</v>
      </c>
      <c r="H29" s="30"/>
    </row>
    <row r="30" spans="2:8" x14ac:dyDescent="0.2">
      <c r="B30" s="25" t="s">
        <v>904</v>
      </c>
      <c r="C30" s="25" t="s">
        <v>905</v>
      </c>
      <c r="D30" s="25" t="s">
        <v>118</v>
      </c>
      <c r="E30" s="29">
        <v>60173</v>
      </c>
      <c r="F30" s="26">
        <v>316.1188555</v>
      </c>
      <c r="G30" s="27">
        <v>0.78213095202586602</v>
      </c>
      <c r="H30" s="30"/>
    </row>
    <row r="31" spans="2:8" x14ac:dyDescent="0.2">
      <c r="B31" s="25" t="s">
        <v>906</v>
      </c>
      <c r="C31" s="25" t="s">
        <v>907</v>
      </c>
      <c r="D31" s="25" t="s">
        <v>39</v>
      </c>
      <c r="E31" s="29">
        <v>4007</v>
      </c>
      <c r="F31" s="26">
        <v>305.33339999999998</v>
      </c>
      <c r="G31" s="27">
        <v>0.75544593013780104</v>
      </c>
      <c r="H31" s="30"/>
    </row>
    <row r="32" spans="2:8" x14ac:dyDescent="0.2">
      <c r="B32" s="25" t="s">
        <v>908</v>
      </c>
      <c r="C32" s="25" t="s">
        <v>909</v>
      </c>
      <c r="D32" s="25" t="s">
        <v>57</v>
      </c>
      <c r="E32" s="29">
        <v>65237</v>
      </c>
      <c r="F32" s="26">
        <v>302.56920600000001</v>
      </c>
      <c r="G32" s="27">
        <v>0.748606851584943</v>
      </c>
      <c r="H32" s="30"/>
    </row>
    <row r="33" spans="2:8" x14ac:dyDescent="0.2">
      <c r="B33" s="25" t="s">
        <v>910</v>
      </c>
      <c r="C33" s="25" t="s">
        <v>911</v>
      </c>
      <c r="D33" s="25" t="s">
        <v>42</v>
      </c>
      <c r="E33" s="29">
        <v>9509</v>
      </c>
      <c r="F33" s="26">
        <v>300.54145399999999</v>
      </c>
      <c r="G33" s="27">
        <v>0.74358985378604903</v>
      </c>
      <c r="H33" s="30"/>
    </row>
    <row r="34" spans="2:8" x14ac:dyDescent="0.2">
      <c r="B34" s="25" t="s">
        <v>912</v>
      </c>
      <c r="C34" s="25" t="s">
        <v>913</v>
      </c>
      <c r="D34" s="25" t="s">
        <v>48</v>
      </c>
      <c r="E34" s="29">
        <v>2673</v>
      </c>
      <c r="F34" s="26">
        <v>299.33590500000003</v>
      </c>
      <c r="G34" s="27">
        <v>0.74060712380750204</v>
      </c>
      <c r="H34" s="30"/>
    </row>
    <row r="35" spans="2:8" x14ac:dyDescent="0.2">
      <c r="B35" s="25" t="s">
        <v>914</v>
      </c>
      <c r="C35" s="25" t="s">
        <v>915</v>
      </c>
      <c r="D35" s="25" t="s">
        <v>170</v>
      </c>
      <c r="E35" s="29">
        <v>20816</v>
      </c>
      <c r="F35" s="26">
        <v>291.61134399999997</v>
      </c>
      <c r="G35" s="27">
        <v>0.72149526716308898</v>
      </c>
      <c r="H35" s="30"/>
    </row>
    <row r="36" spans="2:8" x14ac:dyDescent="0.2">
      <c r="B36" s="25" t="s">
        <v>916</v>
      </c>
      <c r="C36" s="25" t="s">
        <v>917</v>
      </c>
      <c r="D36" s="25" t="s">
        <v>68</v>
      </c>
      <c r="E36" s="29">
        <v>23017</v>
      </c>
      <c r="F36" s="26">
        <v>291.07298200000002</v>
      </c>
      <c r="G36" s="27">
        <v>0.72016326947845699</v>
      </c>
      <c r="H36" s="30"/>
    </row>
    <row r="37" spans="2:8" x14ac:dyDescent="0.2">
      <c r="B37" s="25" t="s">
        <v>918</v>
      </c>
      <c r="C37" s="25" t="s">
        <v>919</v>
      </c>
      <c r="D37" s="25" t="s">
        <v>42</v>
      </c>
      <c r="E37" s="29">
        <v>15142</v>
      </c>
      <c r="F37" s="26">
        <v>285.22985399999999</v>
      </c>
      <c r="G37" s="27">
        <v>0.70570639293997695</v>
      </c>
      <c r="H37" s="30"/>
    </row>
    <row r="38" spans="2:8" x14ac:dyDescent="0.2">
      <c r="B38" s="25" t="s">
        <v>920</v>
      </c>
      <c r="C38" s="25" t="s">
        <v>921</v>
      </c>
      <c r="D38" s="25" t="s">
        <v>71</v>
      </c>
      <c r="E38" s="29">
        <v>43065</v>
      </c>
      <c r="F38" s="26">
        <v>283.88448</v>
      </c>
      <c r="G38" s="27">
        <v>0.70237771251126202</v>
      </c>
      <c r="H38" s="30"/>
    </row>
    <row r="39" spans="2:8" x14ac:dyDescent="0.2">
      <c r="B39" s="25" t="s">
        <v>37</v>
      </c>
      <c r="C39" s="25" t="s">
        <v>38</v>
      </c>
      <c r="D39" s="25" t="s">
        <v>39</v>
      </c>
      <c r="E39" s="29">
        <v>117791</v>
      </c>
      <c r="F39" s="26">
        <v>277.86896899999999</v>
      </c>
      <c r="G39" s="27">
        <v>0.68749433158192597</v>
      </c>
      <c r="H39" s="30"/>
    </row>
    <row r="40" spans="2:8" x14ac:dyDescent="0.2">
      <c r="B40" s="25" t="s">
        <v>922</v>
      </c>
      <c r="C40" s="25" t="s">
        <v>923</v>
      </c>
      <c r="D40" s="25" t="s">
        <v>106</v>
      </c>
      <c r="E40" s="29">
        <v>14289</v>
      </c>
      <c r="F40" s="26">
        <v>276.43499400000002</v>
      </c>
      <c r="G40" s="27">
        <v>0.68394643745154504</v>
      </c>
      <c r="H40" s="30"/>
    </row>
    <row r="41" spans="2:8" x14ac:dyDescent="0.2">
      <c r="B41" s="25" t="s">
        <v>924</v>
      </c>
      <c r="C41" s="25" t="s">
        <v>925</v>
      </c>
      <c r="D41" s="25" t="s">
        <v>57</v>
      </c>
      <c r="E41" s="29">
        <v>42642</v>
      </c>
      <c r="F41" s="26">
        <v>275.78713499999998</v>
      </c>
      <c r="G41" s="27">
        <v>0.68234352586423397</v>
      </c>
      <c r="H41" s="30"/>
    </row>
    <row r="42" spans="2:8" x14ac:dyDescent="0.2">
      <c r="B42" s="25" t="s">
        <v>926</v>
      </c>
      <c r="C42" s="25" t="s">
        <v>927</v>
      </c>
      <c r="D42" s="25" t="s">
        <v>62</v>
      </c>
      <c r="E42" s="29">
        <v>167277</v>
      </c>
      <c r="F42" s="26">
        <v>273.49789500000003</v>
      </c>
      <c r="G42" s="27">
        <v>0.67667956299247201</v>
      </c>
      <c r="H42" s="30"/>
    </row>
    <row r="43" spans="2:8" x14ac:dyDescent="0.2">
      <c r="B43" s="25" t="s">
        <v>928</v>
      </c>
      <c r="C43" s="25" t="s">
        <v>929</v>
      </c>
      <c r="D43" s="25" t="s">
        <v>57</v>
      </c>
      <c r="E43" s="29">
        <v>18183</v>
      </c>
      <c r="F43" s="26">
        <v>270.10846500000002</v>
      </c>
      <c r="G43" s="27">
        <v>0.66829354594033497</v>
      </c>
      <c r="H43" s="30"/>
    </row>
    <row r="44" spans="2:8" x14ac:dyDescent="0.2">
      <c r="B44" s="25" t="s">
        <v>930</v>
      </c>
      <c r="C44" s="25" t="s">
        <v>931</v>
      </c>
      <c r="D44" s="25" t="s">
        <v>822</v>
      </c>
      <c r="E44" s="29">
        <v>31496</v>
      </c>
      <c r="F44" s="26">
        <v>261.74750799999998</v>
      </c>
      <c r="G44" s="27">
        <v>0.64760713908898104</v>
      </c>
      <c r="H44" s="30"/>
    </row>
    <row r="45" spans="2:8" x14ac:dyDescent="0.2">
      <c r="B45" s="25" t="s">
        <v>932</v>
      </c>
      <c r="C45" s="25" t="s">
        <v>933</v>
      </c>
      <c r="D45" s="25" t="s">
        <v>205</v>
      </c>
      <c r="E45" s="29">
        <v>5528</v>
      </c>
      <c r="F45" s="26">
        <v>249.94852</v>
      </c>
      <c r="G45" s="27">
        <v>0.61841446817795498</v>
      </c>
      <c r="H45" s="30"/>
    </row>
    <row r="46" spans="2:8" x14ac:dyDescent="0.2">
      <c r="B46" s="25" t="s">
        <v>934</v>
      </c>
      <c r="C46" s="25" t="s">
        <v>935</v>
      </c>
      <c r="D46" s="25" t="s">
        <v>93</v>
      </c>
      <c r="E46" s="29">
        <v>14172</v>
      </c>
      <c r="F46" s="26">
        <v>248.52019200000001</v>
      </c>
      <c r="G46" s="27">
        <v>0.61488054567061801</v>
      </c>
      <c r="H46" s="30"/>
    </row>
    <row r="47" spans="2:8" x14ac:dyDescent="0.2">
      <c r="B47" s="25" t="s">
        <v>936</v>
      </c>
      <c r="C47" s="25" t="s">
        <v>937</v>
      </c>
      <c r="D47" s="25" t="s">
        <v>276</v>
      </c>
      <c r="E47" s="29">
        <v>39396</v>
      </c>
      <c r="F47" s="26">
        <v>247.15080599999999</v>
      </c>
      <c r="G47" s="27">
        <v>0.61149245553541598</v>
      </c>
      <c r="H47" s="30"/>
    </row>
    <row r="48" spans="2:8" x14ac:dyDescent="0.2">
      <c r="B48" s="25" t="s">
        <v>938</v>
      </c>
      <c r="C48" s="25" t="s">
        <v>939</v>
      </c>
      <c r="D48" s="25" t="s">
        <v>276</v>
      </c>
      <c r="E48" s="29">
        <v>1110</v>
      </c>
      <c r="F48" s="26">
        <v>245.46539999999999</v>
      </c>
      <c r="G48" s="27">
        <v>0.60732247903323899</v>
      </c>
      <c r="H48" s="30"/>
    </row>
    <row r="49" spans="2:8" x14ac:dyDescent="0.2">
      <c r="B49" s="25" t="s">
        <v>940</v>
      </c>
      <c r="C49" s="25" t="s">
        <v>941</v>
      </c>
      <c r="D49" s="25" t="s">
        <v>42</v>
      </c>
      <c r="E49" s="29">
        <v>114043</v>
      </c>
      <c r="F49" s="26">
        <v>244.50819200000001</v>
      </c>
      <c r="G49" s="27">
        <v>0.60495418624936603</v>
      </c>
      <c r="H49" s="30"/>
    </row>
    <row r="50" spans="2:8" x14ac:dyDescent="0.2">
      <c r="B50" s="25" t="s">
        <v>942</v>
      </c>
      <c r="C50" s="25" t="s">
        <v>943</v>
      </c>
      <c r="D50" s="25" t="s">
        <v>30</v>
      </c>
      <c r="E50" s="29">
        <v>43015</v>
      </c>
      <c r="F50" s="26">
        <v>244.21766249999999</v>
      </c>
      <c r="G50" s="27">
        <v>0.60423536764530905</v>
      </c>
      <c r="H50" s="30"/>
    </row>
    <row r="51" spans="2:8" x14ac:dyDescent="0.2">
      <c r="B51" s="25" t="s">
        <v>944</v>
      </c>
      <c r="C51" s="25" t="s">
        <v>945</v>
      </c>
      <c r="D51" s="25" t="s">
        <v>106</v>
      </c>
      <c r="E51" s="29">
        <v>12669</v>
      </c>
      <c r="F51" s="26">
        <v>241.62316799999999</v>
      </c>
      <c r="G51" s="27">
        <v>0.59781615405521404</v>
      </c>
      <c r="H51" s="30"/>
    </row>
    <row r="52" spans="2:8" x14ac:dyDescent="0.2">
      <c r="B52" s="25" t="s">
        <v>946</v>
      </c>
      <c r="C52" s="25" t="s">
        <v>947</v>
      </c>
      <c r="D52" s="25" t="s">
        <v>93</v>
      </c>
      <c r="E52" s="29">
        <v>24514</v>
      </c>
      <c r="F52" s="26">
        <v>237.78579999999999</v>
      </c>
      <c r="G52" s="27">
        <v>0.58832186342719495</v>
      </c>
      <c r="H52" s="30"/>
    </row>
    <row r="53" spans="2:8" x14ac:dyDescent="0.2">
      <c r="B53" s="25" t="s">
        <v>948</v>
      </c>
      <c r="C53" s="25" t="s">
        <v>949</v>
      </c>
      <c r="D53" s="25" t="s">
        <v>100</v>
      </c>
      <c r="E53" s="29">
        <v>18173</v>
      </c>
      <c r="F53" s="26">
        <v>236.57611399999999</v>
      </c>
      <c r="G53" s="27">
        <v>0.58532889781830799</v>
      </c>
      <c r="H53" s="30"/>
    </row>
    <row r="54" spans="2:8" x14ac:dyDescent="0.2">
      <c r="B54" s="25" t="s">
        <v>950</v>
      </c>
      <c r="C54" s="25" t="s">
        <v>951</v>
      </c>
      <c r="D54" s="25" t="s">
        <v>276</v>
      </c>
      <c r="E54" s="29">
        <v>21178</v>
      </c>
      <c r="F54" s="26">
        <v>234.35574800000001</v>
      </c>
      <c r="G54" s="27">
        <v>0.57983534074883403</v>
      </c>
      <c r="H54" s="30"/>
    </row>
    <row r="55" spans="2:8" x14ac:dyDescent="0.2">
      <c r="B55" s="25" t="s">
        <v>952</v>
      </c>
      <c r="C55" s="25" t="s">
        <v>953</v>
      </c>
      <c r="D55" s="25" t="s">
        <v>189</v>
      </c>
      <c r="E55" s="29">
        <v>7771</v>
      </c>
      <c r="F55" s="26">
        <v>232.46946500000001</v>
      </c>
      <c r="G55" s="27">
        <v>0.57516836093123802</v>
      </c>
      <c r="H55" s="30"/>
    </row>
    <row r="56" spans="2:8" x14ac:dyDescent="0.2">
      <c r="B56" s="25" t="s">
        <v>954</v>
      </c>
      <c r="C56" s="25" t="s">
        <v>955</v>
      </c>
      <c r="D56" s="25" t="s">
        <v>103</v>
      </c>
      <c r="E56" s="29">
        <v>33985</v>
      </c>
      <c r="F56" s="26">
        <v>222.89062250000001</v>
      </c>
      <c r="G56" s="27">
        <v>0.55146870153578398</v>
      </c>
      <c r="H56" s="30"/>
    </row>
    <row r="57" spans="2:8" x14ac:dyDescent="0.2">
      <c r="B57" s="25" t="s">
        <v>956</v>
      </c>
      <c r="C57" s="25" t="s">
        <v>957</v>
      </c>
      <c r="D57" s="25" t="s">
        <v>42</v>
      </c>
      <c r="E57" s="29">
        <v>26608</v>
      </c>
      <c r="F57" s="26">
        <v>220.44728000000001</v>
      </c>
      <c r="G57" s="27">
        <v>0.545423463289468</v>
      </c>
      <c r="H57" s="30"/>
    </row>
    <row r="58" spans="2:8" x14ac:dyDescent="0.2">
      <c r="B58" s="25" t="s">
        <v>958</v>
      </c>
      <c r="C58" s="25" t="s">
        <v>959</v>
      </c>
      <c r="D58" s="25" t="s">
        <v>71</v>
      </c>
      <c r="E58" s="29">
        <v>12587</v>
      </c>
      <c r="F58" s="26">
        <v>220.196978</v>
      </c>
      <c r="G58" s="27">
        <v>0.54480417425261396</v>
      </c>
      <c r="H58" s="30"/>
    </row>
    <row r="59" spans="2:8" x14ac:dyDescent="0.2">
      <c r="B59" s="25" t="s">
        <v>960</v>
      </c>
      <c r="C59" s="25" t="s">
        <v>961</v>
      </c>
      <c r="D59" s="25" t="s">
        <v>42</v>
      </c>
      <c r="E59" s="29">
        <v>14419</v>
      </c>
      <c r="F59" s="26">
        <v>219.039029</v>
      </c>
      <c r="G59" s="27">
        <v>0.54193921464008099</v>
      </c>
      <c r="H59" s="30"/>
    </row>
    <row r="60" spans="2:8" x14ac:dyDescent="0.2">
      <c r="B60" s="25" t="s">
        <v>962</v>
      </c>
      <c r="C60" s="25" t="s">
        <v>963</v>
      </c>
      <c r="D60" s="25" t="s">
        <v>48</v>
      </c>
      <c r="E60" s="29">
        <v>22227</v>
      </c>
      <c r="F60" s="26">
        <v>211.61215350000001</v>
      </c>
      <c r="G60" s="27">
        <v>0.52356388174130497</v>
      </c>
      <c r="H60" s="30"/>
    </row>
    <row r="61" spans="2:8" x14ac:dyDescent="0.2">
      <c r="B61" s="25" t="s">
        <v>964</v>
      </c>
      <c r="C61" s="25" t="s">
        <v>965</v>
      </c>
      <c r="D61" s="25" t="s">
        <v>121</v>
      </c>
      <c r="E61" s="29">
        <v>5736</v>
      </c>
      <c r="F61" s="26">
        <v>211.3716</v>
      </c>
      <c r="G61" s="27">
        <v>0.52296871212489404</v>
      </c>
      <c r="H61" s="30"/>
    </row>
    <row r="62" spans="2:8" x14ac:dyDescent="0.2">
      <c r="B62" s="25" t="s">
        <v>966</v>
      </c>
      <c r="C62" s="25" t="s">
        <v>967</v>
      </c>
      <c r="D62" s="25" t="s">
        <v>48</v>
      </c>
      <c r="E62" s="29">
        <v>8312</v>
      </c>
      <c r="F62" s="26">
        <v>210.675952</v>
      </c>
      <c r="G62" s="27">
        <v>0.521247562553939</v>
      </c>
      <c r="H62" s="30"/>
    </row>
    <row r="63" spans="2:8" x14ac:dyDescent="0.2">
      <c r="B63" s="25" t="s">
        <v>968</v>
      </c>
      <c r="C63" s="25" t="s">
        <v>969</v>
      </c>
      <c r="D63" s="25" t="s">
        <v>189</v>
      </c>
      <c r="E63" s="29">
        <v>102119</v>
      </c>
      <c r="F63" s="26">
        <v>209.74221410000001</v>
      </c>
      <c r="G63" s="27">
        <v>0.51893733872526304</v>
      </c>
      <c r="H63" s="30"/>
    </row>
    <row r="64" spans="2:8" x14ac:dyDescent="0.2">
      <c r="B64" s="25" t="s">
        <v>970</v>
      </c>
      <c r="C64" s="25" t="s">
        <v>971</v>
      </c>
      <c r="D64" s="25" t="s">
        <v>276</v>
      </c>
      <c r="E64" s="29">
        <v>6582</v>
      </c>
      <c r="F64" s="26">
        <v>207.30667199999999</v>
      </c>
      <c r="G64" s="27">
        <v>0.51291139997396995</v>
      </c>
      <c r="H64" s="30"/>
    </row>
    <row r="65" spans="2:8" x14ac:dyDescent="0.2">
      <c r="B65" s="25" t="s">
        <v>972</v>
      </c>
      <c r="C65" s="25" t="s">
        <v>973</v>
      </c>
      <c r="D65" s="25" t="s">
        <v>57</v>
      </c>
      <c r="E65" s="29">
        <v>140801</v>
      </c>
      <c r="F65" s="26">
        <v>206.0059431</v>
      </c>
      <c r="G65" s="27">
        <v>0.509693178994157</v>
      </c>
      <c r="H65" s="30"/>
    </row>
    <row r="66" spans="2:8" x14ac:dyDescent="0.2">
      <c r="B66" s="25" t="s">
        <v>974</v>
      </c>
      <c r="C66" s="25" t="s">
        <v>975</v>
      </c>
      <c r="D66" s="25" t="s">
        <v>57</v>
      </c>
      <c r="E66" s="29">
        <v>17687</v>
      </c>
      <c r="F66" s="26">
        <v>206.00048899999999</v>
      </c>
      <c r="G66" s="27">
        <v>0.50967968463799496</v>
      </c>
      <c r="H66" s="30"/>
    </row>
    <row r="67" spans="2:8" x14ac:dyDescent="0.2">
      <c r="B67" s="25" t="s">
        <v>976</v>
      </c>
      <c r="C67" s="25" t="s">
        <v>977</v>
      </c>
      <c r="D67" s="25" t="s">
        <v>121</v>
      </c>
      <c r="E67" s="29">
        <v>14277</v>
      </c>
      <c r="F67" s="26">
        <v>205.16049000000001</v>
      </c>
      <c r="G67" s="27">
        <v>0.50760138653542997</v>
      </c>
      <c r="H67" s="30"/>
    </row>
    <row r="68" spans="2:8" x14ac:dyDescent="0.2">
      <c r="B68" s="25" t="s">
        <v>978</v>
      </c>
      <c r="C68" s="25" t="s">
        <v>979</v>
      </c>
      <c r="D68" s="25" t="s">
        <v>33</v>
      </c>
      <c r="E68" s="29">
        <v>23177</v>
      </c>
      <c r="F68" s="26">
        <v>203.85330350000001</v>
      </c>
      <c r="G68" s="27">
        <v>0.50436718837251704</v>
      </c>
      <c r="H68" s="30"/>
    </row>
    <row r="69" spans="2:8" x14ac:dyDescent="0.2">
      <c r="B69" s="25" t="s">
        <v>980</v>
      </c>
      <c r="C69" s="25" t="s">
        <v>981</v>
      </c>
      <c r="D69" s="25" t="s">
        <v>48</v>
      </c>
      <c r="E69" s="29">
        <v>22453</v>
      </c>
      <c r="F69" s="26">
        <v>200.4267045</v>
      </c>
      <c r="G69" s="27">
        <v>0.495889208994027</v>
      </c>
      <c r="H69" s="30"/>
    </row>
    <row r="70" spans="2:8" x14ac:dyDescent="0.2">
      <c r="B70" s="25" t="s">
        <v>982</v>
      </c>
      <c r="C70" s="25" t="s">
        <v>983</v>
      </c>
      <c r="D70" s="25" t="s">
        <v>822</v>
      </c>
      <c r="E70" s="29">
        <v>422200</v>
      </c>
      <c r="F70" s="26">
        <v>198.64510000000001</v>
      </c>
      <c r="G70" s="27">
        <v>0.49148122130371802</v>
      </c>
      <c r="H70" s="30"/>
    </row>
    <row r="71" spans="2:8" x14ac:dyDescent="0.2">
      <c r="B71" s="25" t="s">
        <v>984</v>
      </c>
      <c r="C71" s="25" t="s">
        <v>985</v>
      </c>
      <c r="D71" s="25" t="s">
        <v>71</v>
      </c>
      <c r="E71" s="29">
        <v>37724</v>
      </c>
      <c r="F71" s="26">
        <v>197.824656</v>
      </c>
      <c r="G71" s="27">
        <v>0.489451305543745</v>
      </c>
      <c r="H71" s="30"/>
    </row>
    <row r="72" spans="2:8" x14ac:dyDescent="0.2">
      <c r="B72" s="25" t="s">
        <v>986</v>
      </c>
      <c r="C72" s="25" t="s">
        <v>987</v>
      </c>
      <c r="D72" s="25" t="s">
        <v>68</v>
      </c>
      <c r="E72" s="29">
        <v>128614</v>
      </c>
      <c r="F72" s="26">
        <v>193.5512086</v>
      </c>
      <c r="G72" s="27">
        <v>0.47887808150082001</v>
      </c>
      <c r="H72" s="30"/>
    </row>
    <row r="73" spans="2:8" x14ac:dyDescent="0.2">
      <c r="B73" s="25" t="s">
        <v>988</v>
      </c>
      <c r="C73" s="25" t="s">
        <v>989</v>
      </c>
      <c r="D73" s="25" t="s">
        <v>57</v>
      </c>
      <c r="E73" s="29">
        <v>35516</v>
      </c>
      <c r="F73" s="26">
        <v>190.028358</v>
      </c>
      <c r="G73" s="27">
        <v>0.470161959555912</v>
      </c>
      <c r="H73" s="30"/>
    </row>
    <row r="74" spans="2:8" x14ac:dyDescent="0.2">
      <c r="B74" s="25" t="s">
        <v>990</v>
      </c>
      <c r="C74" s="25" t="s">
        <v>991</v>
      </c>
      <c r="D74" s="25" t="s">
        <v>39</v>
      </c>
      <c r="E74" s="29">
        <v>15183</v>
      </c>
      <c r="F74" s="26">
        <v>188.997984</v>
      </c>
      <c r="G74" s="27">
        <v>0.46761264184347101</v>
      </c>
      <c r="H74" s="30"/>
    </row>
    <row r="75" spans="2:8" x14ac:dyDescent="0.2">
      <c r="B75" s="25" t="s">
        <v>992</v>
      </c>
      <c r="C75" s="25" t="s">
        <v>993</v>
      </c>
      <c r="D75" s="25" t="s">
        <v>71</v>
      </c>
      <c r="E75" s="29">
        <v>2919</v>
      </c>
      <c r="F75" s="26">
        <v>186.58248</v>
      </c>
      <c r="G75" s="27">
        <v>0.461636280705019</v>
      </c>
      <c r="H75" s="30"/>
    </row>
    <row r="76" spans="2:8" x14ac:dyDescent="0.2">
      <c r="B76" s="25" t="s">
        <v>994</v>
      </c>
      <c r="C76" s="25" t="s">
        <v>995</v>
      </c>
      <c r="D76" s="25" t="s">
        <v>822</v>
      </c>
      <c r="E76" s="29">
        <v>11608</v>
      </c>
      <c r="F76" s="26">
        <v>185.48423199999999</v>
      </c>
      <c r="G76" s="27">
        <v>0.458919031357643</v>
      </c>
      <c r="H76" s="30"/>
    </row>
    <row r="77" spans="2:8" x14ac:dyDescent="0.2">
      <c r="B77" s="25" t="s">
        <v>996</v>
      </c>
      <c r="C77" s="25" t="s">
        <v>997</v>
      </c>
      <c r="D77" s="25" t="s">
        <v>71</v>
      </c>
      <c r="E77" s="29">
        <v>28693</v>
      </c>
      <c r="F77" s="26">
        <v>184.49599000000001</v>
      </c>
      <c r="G77" s="27">
        <v>0.45647395526412898</v>
      </c>
      <c r="H77" s="30"/>
    </row>
    <row r="78" spans="2:8" x14ac:dyDescent="0.2">
      <c r="B78" s="25" t="s">
        <v>998</v>
      </c>
      <c r="C78" s="25" t="s">
        <v>999</v>
      </c>
      <c r="D78" s="25" t="s">
        <v>57</v>
      </c>
      <c r="E78" s="29">
        <v>70868</v>
      </c>
      <c r="F78" s="26">
        <v>181.74807279999999</v>
      </c>
      <c r="G78" s="27">
        <v>0.44967514823844601</v>
      </c>
      <c r="H78" s="30"/>
    </row>
    <row r="79" spans="2:8" x14ac:dyDescent="0.2">
      <c r="B79" s="25" t="s">
        <v>1000</v>
      </c>
      <c r="C79" s="25" t="s">
        <v>1001</v>
      </c>
      <c r="D79" s="25" t="s">
        <v>822</v>
      </c>
      <c r="E79" s="29">
        <v>3456</v>
      </c>
      <c r="F79" s="26">
        <v>179.318016</v>
      </c>
      <c r="G79" s="27">
        <v>0.44366278103733497</v>
      </c>
      <c r="H79" s="30"/>
    </row>
    <row r="80" spans="2:8" x14ac:dyDescent="0.2">
      <c r="B80" s="25" t="s">
        <v>1002</v>
      </c>
      <c r="C80" s="25" t="s">
        <v>1003</v>
      </c>
      <c r="D80" s="25" t="s">
        <v>121</v>
      </c>
      <c r="E80" s="29">
        <v>4956</v>
      </c>
      <c r="F80" s="26">
        <v>176.73096000000001</v>
      </c>
      <c r="G80" s="27">
        <v>0.43726197154109703</v>
      </c>
      <c r="H80" s="30"/>
    </row>
    <row r="81" spans="2:8" x14ac:dyDescent="0.2">
      <c r="B81" s="25" t="s">
        <v>1004</v>
      </c>
      <c r="C81" s="25" t="s">
        <v>1005</v>
      </c>
      <c r="D81" s="25" t="s">
        <v>276</v>
      </c>
      <c r="E81" s="29">
        <v>6035</v>
      </c>
      <c r="F81" s="26">
        <v>176.72893999999999</v>
      </c>
      <c r="G81" s="27">
        <v>0.43725697372304401</v>
      </c>
      <c r="H81" s="30"/>
    </row>
    <row r="82" spans="2:8" x14ac:dyDescent="0.2">
      <c r="B82" s="25" t="s">
        <v>1006</v>
      </c>
      <c r="C82" s="25" t="s">
        <v>1007</v>
      </c>
      <c r="D82" s="25" t="s">
        <v>93</v>
      </c>
      <c r="E82" s="29">
        <v>145725</v>
      </c>
      <c r="F82" s="26">
        <v>175.598625</v>
      </c>
      <c r="G82" s="27">
        <v>0.43446038525115099</v>
      </c>
      <c r="H82" s="30"/>
    </row>
    <row r="83" spans="2:8" x14ac:dyDescent="0.2">
      <c r="B83" s="25" t="s">
        <v>1008</v>
      </c>
      <c r="C83" s="25" t="s">
        <v>1009</v>
      </c>
      <c r="D83" s="25" t="s">
        <v>276</v>
      </c>
      <c r="E83" s="29">
        <v>13882</v>
      </c>
      <c r="F83" s="26">
        <v>173.12936300000001</v>
      </c>
      <c r="G83" s="27">
        <v>0.42835101782412299</v>
      </c>
      <c r="H83" s="30"/>
    </row>
    <row r="84" spans="2:8" x14ac:dyDescent="0.2">
      <c r="B84" s="25" t="s">
        <v>1010</v>
      </c>
      <c r="C84" s="25" t="s">
        <v>1011</v>
      </c>
      <c r="D84" s="25" t="s">
        <v>71</v>
      </c>
      <c r="E84" s="29">
        <v>12288</v>
      </c>
      <c r="F84" s="26">
        <v>172.89215999999999</v>
      </c>
      <c r="G84" s="27">
        <v>0.427764137905429</v>
      </c>
      <c r="H84" s="30"/>
    </row>
    <row r="85" spans="2:8" x14ac:dyDescent="0.2">
      <c r="B85" s="25" t="s">
        <v>1012</v>
      </c>
      <c r="C85" s="25" t="s">
        <v>1013</v>
      </c>
      <c r="D85" s="25" t="s">
        <v>39</v>
      </c>
      <c r="E85" s="29">
        <v>29598</v>
      </c>
      <c r="F85" s="26">
        <v>171.96438000000001</v>
      </c>
      <c r="G85" s="27">
        <v>0.425468654918428</v>
      </c>
      <c r="H85" s="30"/>
    </row>
    <row r="86" spans="2:8" x14ac:dyDescent="0.2">
      <c r="B86" s="25" t="s">
        <v>1014</v>
      </c>
      <c r="C86" s="25" t="s">
        <v>1015</v>
      </c>
      <c r="D86" s="25" t="s">
        <v>48</v>
      </c>
      <c r="E86" s="29">
        <v>466143</v>
      </c>
      <c r="F86" s="26">
        <v>171.49400969999999</v>
      </c>
      <c r="G86" s="27">
        <v>0.42430488007822798</v>
      </c>
      <c r="H86" s="30"/>
    </row>
    <row r="87" spans="2:8" x14ac:dyDescent="0.2">
      <c r="B87" s="25" t="s">
        <v>1016</v>
      </c>
      <c r="C87" s="25" t="s">
        <v>1017</v>
      </c>
      <c r="D87" s="25" t="s">
        <v>54</v>
      </c>
      <c r="E87" s="29">
        <v>413681</v>
      </c>
      <c r="F87" s="26">
        <v>170.10562719999999</v>
      </c>
      <c r="G87" s="27">
        <v>0.42086978942289999</v>
      </c>
      <c r="H87" s="30"/>
    </row>
    <row r="88" spans="2:8" x14ac:dyDescent="0.2">
      <c r="B88" s="25" t="s">
        <v>1018</v>
      </c>
      <c r="C88" s="25" t="s">
        <v>1019</v>
      </c>
      <c r="D88" s="25" t="s">
        <v>103</v>
      </c>
      <c r="E88" s="29">
        <v>27981</v>
      </c>
      <c r="F88" s="26">
        <v>168.977259</v>
      </c>
      <c r="G88" s="27">
        <v>0.41807801766001101</v>
      </c>
      <c r="H88" s="30"/>
    </row>
    <row r="89" spans="2:8" x14ac:dyDescent="0.2">
      <c r="B89" s="25" t="s">
        <v>1020</v>
      </c>
      <c r="C89" s="25" t="s">
        <v>1021</v>
      </c>
      <c r="D89" s="25" t="s">
        <v>202</v>
      </c>
      <c r="E89" s="29">
        <v>115608</v>
      </c>
      <c r="F89" s="26">
        <v>168.97265279999999</v>
      </c>
      <c r="G89" s="27">
        <v>0.41806662115034798</v>
      </c>
      <c r="H89" s="30"/>
    </row>
    <row r="90" spans="2:8" x14ac:dyDescent="0.2">
      <c r="B90" s="25" t="s">
        <v>1022</v>
      </c>
      <c r="C90" s="25" t="s">
        <v>1023</v>
      </c>
      <c r="D90" s="25" t="s">
        <v>822</v>
      </c>
      <c r="E90" s="29">
        <v>14369</v>
      </c>
      <c r="F90" s="26">
        <v>168.80701199999999</v>
      </c>
      <c r="G90" s="27">
        <v>0.41765679809062101</v>
      </c>
      <c r="H90" s="30"/>
    </row>
    <row r="91" spans="2:8" x14ac:dyDescent="0.2">
      <c r="B91" s="25" t="s">
        <v>1024</v>
      </c>
      <c r="C91" s="25" t="s">
        <v>1025</v>
      </c>
      <c r="D91" s="25" t="s">
        <v>48</v>
      </c>
      <c r="E91" s="29">
        <v>11619</v>
      </c>
      <c r="F91" s="26">
        <v>167.06960100000001</v>
      </c>
      <c r="G91" s="27">
        <v>0.413358152515239</v>
      </c>
      <c r="H91" s="30"/>
    </row>
    <row r="92" spans="2:8" x14ac:dyDescent="0.2">
      <c r="B92" s="25" t="s">
        <v>1026</v>
      </c>
      <c r="C92" s="25" t="s">
        <v>1027</v>
      </c>
      <c r="D92" s="25" t="s">
        <v>276</v>
      </c>
      <c r="E92" s="29">
        <v>33405</v>
      </c>
      <c r="F92" s="26">
        <v>166.67424750000001</v>
      </c>
      <c r="G92" s="27">
        <v>0.41237998179254398</v>
      </c>
      <c r="H92" s="30"/>
    </row>
    <row r="93" spans="2:8" x14ac:dyDescent="0.2">
      <c r="B93" s="25" t="s">
        <v>1028</v>
      </c>
      <c r="C93" s="25" t="s">
        <v>1029</v>
      </c>
      <c r="D93" s="25" t="s">
        <v>170</v>
      </c>
      <c r="E93" s="29">
        <v>189850</v>
      </c>
      <c r="F93" s="26">
        <v>163.6507</v>
      </c>
      <c r="G93" s="27">
        <v>0.40489921927703398</v>
      </c>
      <c r="H93" s="30"/>
    </row>
    <row r="94" spans="2:8" x14ac:dyDescent="0.2">
      <c r="B94" s="25" t="s">
        <v>1030</v>
      </c>
      <c r="C94" s="25" t="s">
        <v>1031</v>
      </c>
      <c r="D94" s="25" t="s">
        <v>822</v>
      </c>
      <c r="E94" s="29">
        <v>9413</v>
      </c>
      <c r="F94" s="26">
        <v>163.24965900000001</v>
      </c>
      <c r="G94" s="27">
        <v>0.40390697672751802</v>
      </c>
      <c r="H94" s="30"/>
    </row>
    <row r="95" spans="2:8" x14ac:dyDescent="0.2">
      <c r="B95" s="25" t="s">
        <v>1032</v>
      </c>
      <c r="C95" s="25" t="s">
        <v>1033</v>
      </c>
      <c r="D95" s="25" t="s">
        <v>85</v>
      </c>
      <c r="E95" s="29">
        <v>87726</v>
      </c>
      <c r="F95" s="26">
        <v>161.84569740000001</v>
      </c>
      <c r="G95" s="27">
        <v>0.400433340771577</v>
      </c>
      <c r="H95" s="30"/>
    </row>
    <row r="96" spans="2:8" x14ac:dyDescent="0.2">
      <c r="B96" s="25" t="s">
        <v>1034</v>
      </c>
      <c r="C96" s="25" t="s">
        <v>1035</v>
      </c>
      <c r="D96" s="25" t="s">
        <v>57</v>
      </c>
      <c r="E96" s="29">
        <v>64942</v>
      </c>
      <c r="F96" s="26">
        <v>161.60816700000001</v>
      </c>
      <c r="G96" s="27">
        <v>0.399845650810491</v>
      </c>
      <c r="H96" s="30"/>
    </row>
    <row r="97" spans="2:8" x14ac:dyDescent="0.2">
      <c r="B97" s="25" t="s">
        <v>1036</v>
      </c>
      <c r="C97" s="25" t="s">
        <v>1037</v>
      </c>
      <c r="D97" s="25" t="s">
        <v>48</v>
      </c>
      <c r="E97" s="29">
        <v>69092</v>
      </c>
      <c r="F97" s="26">
        <v>160.52835279999999</v>
      </c>
      <c r="G97" s="27">
        <v>0.39717400976927197</v>
      </c>
      <c r="H97" s="30"/>
    </row>
    <row r="98" spans="2:8" x14ac:dyDescent="0.2">
      <c r="B98" s="25" t="s">
        <v>1038</v>
      </c>
      <c r="C98" s="25" t="s">
        <v>1039</v>
      </c>
      <c r="D98" s="25" t="s">
        <v>1040</v>
      </c>
      <c r="E98" s="29">
        <v>13079</v>
      </c>
      <c r="F98" s="26">
        <v>157.955083</v>
      </c>
      <c r="G98" s="27">
        <v>0.39080730963900001</v>
      </c>
      <c r="H98" s="30"/>
    </row>
    <row r="99" spans="2:8" x14ac:dyDescent="0.2">
      <c r="B99" s="25" t="s">
        <v>1041</v>
      </c>
      <c r="C99" s="25" t="s">
        <v>1042</v>
      </c>
      <c r="D99" s="25" t="s">
        <v>1040</v>
      </c>
      <c r="E99" s="29">
        <v>168342</v>
      </c>
      <c r="F99" s="26">
        <v>157.5344436</v>
      </c>
      <c r="G99" s="27">
        <v>0.389766577368028</v>
      </c>
      <c r="H99" s="30"/>
    </row>
    <row r="100" spans="2:8" x14ac:dyDescent="0.2">
      <c r="B100" s="25" t="s">
        <v>1043</v>
      </c>
      <c r="C100" s="25" t="s">
        <v>1044</v>
      </c>
      <c r="D100" s="25" t="s">
        <v>121</v>
      </c>
      <c r="E100" s="29">
        <v>15628</v>
      </c>
      <c r="F100" s="26">
        <v>155.49078600000001</v>
      </c>
      <c r="G100" s="27">
        <v>0.38471022645288</v>
      </c>
      <c r="H100" s="30"/>
    </row>
    <row r="101" spans="2:8" x14ac:dyDescent="0.2">
      <c r="B101" s="25" t="s">
        <v>1045</v>
      </c>
      <c r="C101" s="25" t="s">
        <v>1046</v>
      </c>
      <c r="D101" s="25" t="s">
        <v>54</v>
      </c>
      <c r="E101" s="29">
        <v>883</v>
      </c>
      <c r="F101" s="26">
        <v>154.75458</v>
      </c>
      <c r="G101" s="27">
        <v>0.38288872960241099</v>
      </c>
      <c r="H101" s="30"/>
    </row>
    <row r="102" spans="2:8" x14ac:dyDescent="0.2">
      <c r="B102" s="25" t="s">
        <v>1047</v>
      </c>
      <c r="C102" s="25" t="s">
        <v>1048</v>
      </c>
      <c r="D102" s="25" t="s">
        <v>885</v>
      </c>
      <c r="E102" s="29">
        <v>58096</v>
      </c>
      <c r="F102" s="26">
        <v>153.83820800000001</v>
      </c>
      <c r="G102" s="27">
        <v>0.38062147191657603</v>
      </c>
      <c r="H102" s="30"/>
    </row>
    <row r="103" spans="2:8" x14ac:dyDescent="0.2">
      <c r="B103" s="25" t="s">
        <v>1049</v>
      </c>
      <c r="C103" s="25" t="s">
        <v>1050</v>
      </c>
      <c r="D103" s="25" t="s">
        <v>230</v>
      </c>
      <c r="E103" s="29">
        <v>18857</v>
      </c>
      <c r="F103" s="26">
        <v>150.74285800000001</v>
      </c>
      <c r="G103" s="27">
        <v>0.37296305799968299</v>
      </c>
      <c r="H103" s="30"/>
    </row>
    <row r="104" spans="2:8" x14ac:dyDescent="0.2">
      <c r="B104" s="25" t="s">
        <v>1051</v>
      </c>
      <c r="C104" s="25" t="s">
        <v>1052</v>
      </c>
      <c r="D104" s="25" t="s">
        <v>205</v>
      </c>
      <c r="E104" s="29">
        <v>8455</v>
      </c>
      <c r="F104" s="26">
        <v>150.42290499999999</v>
      </c>
      <c r="G104" s="27">
        <v>0.37217144073250802</v>
      </c>
      <c r="H104" s="30"/>
    </row>
    <row r="105" spans="2:8" x14ac:dyDescent="0.2">
      <c r="B105" s="25" t="s">
        <v>1053</v>
      </c>
      <c r="C105" s="25" t="s">
        <v>1054</v>
      </c>
      <c r="D105" s="25" t="s">
        <v>202</v>
      </c>
      <c r="E105" s="29">
        <v>36952</v>
      </c>
      <c r="F105" s="26">
        <v>148.52856399999999</v>
      </c>
      <c r="G105" s="27">
        <v>0.36748452407437898</v>
      </c>
      <c r="H105" s="30"/>
    </row>
    <row r="106" spans="2:8" x14ac:dyDescent="0.2">
      <c r="B106" s="25" t="s">
        <v>1055</v>
      </c>
      <c r="C106" s="25" t="s">
        <v>1056</v>
      </c>
      <c r="D106" s="25" t="s">
        <v>885</v>
      </c>
      <c r="E106" s="29">
        <v>7480</v>
      </c>
      <c r="F106" s="26">
        <v>147.87212</v>
      </c>
      <c r="G106" s="27">
        <v>0.36586037176033998</v>
      </c>
      <c r="H106" s="30"/>
    </row>
    <row r="107" spans="2:8" x14ac:dyDescent="0.2">
      <c r="B107" s="25" t="s">
        <v>1057</v>
      </c>
      <c r="C107" s="25" t="s">
        <v>1058</v>
      </c>
      <c r="D107" s="25" t="s">
        <v>202</v>
      </c>
      <c r="E107" s="29">
        <v>892671</v>
      </c>
      <c r="F107" s="26">
        <v>146.8443795</v>
      </c>
      <c r="G107" s="27">
        <v>0.36331756976762403</v>
      </c>
      <c r="H107" s="30"/>
    </row>
    <row r="108" spans="2:8" x14ac:dyDescent="0.2">
      <c r="B108" s="25" t="s">
        <v>1059</v>
      </c>
      <c r="C108" s="25" t="s">
        <v>1060</v>
      </c>
      <c r="D108" s="25" t="s">
        <v>202</v>
      </c>
      <c r="E108" s="29">
        <v>25428</v>
      </c>
      <c r="F108" s="26">
        <v>144.456468</v>
      </c>
      <c r="G108" s="27">
        <v>0.35740947709186599</v>
      </c>
      <c r="H108" s="30"/>
    </row>
    <row r="109" spans="2:8" x14ac:dyDescent="0.2">
      <c r="B109" s="25" t="s">
        <v>1061</v>
      </c>
      <c r="C109" s="25" t="s">
        <v>1062</v>
      </c>
      <c r="D109" s="25" t="s">
        <v>276</v>
      </c>
      <c r="E109" s="29">
        <v>12888</v>
      </c>
      <c r="F109" s="26">
        <v>140.93028000000001</v>
      </c>
      <c r="G109" s="27">
        <v>0.34868509786083302</v>
      </c>
      <c r="H109" s="30"/>
    </row>
    <row r="110" spans="2:8" x14ac:dyDescent="0.2">
      <c r="B110" s="25" t="s">
        <v>1063</v>
      </c>
      <c r="C110" s="25" t="s">
        <v>1064</v>
      </c>
      <c r="D110" s="25" t="s">
        <v>93</v>
      </c>
      <c r="E110" s="29">
        <v>13367</v>
      </c>
      <c r="F110" s="26">
        <v>140.59410600000001</v>
      </c>
      <c r="G110" s="27">
        <v>0.34785334712501997</v>
      </c>
      <c r="H110" s="30"/>
    </row>
    <row r="111" spans="2:8" x14ac:dyDescent="0.2">
      <c r="B111" s="25" t="s">
        <v>1065</v>
      </c>
      <c r="C111" s="25" t="s">
        <v>1066</v>
      </c>
      <c r="D111" s="25" t="s">
        <v>48</v>
      </c>
      <c r="E111" s="29">
        <v>18881</v>
      </c>
      <c r="F111" s="26">
        <v>140.39911599999999</v>
      </c>
      <c r="G111" s="27">
        <v>0.347370909232809</v>
      </c>
      <c r="H111" s="30"/>
    </row>
    <row r="112" spans="2:8" x14ac:dyDescent="0.2">
      <c r="B112" s="25" t="s">
        <v>1067</v>
      </c>
      <c r="C112" s="25" t="s">
        <v>1068</v>
      </c>
      <c r="D112" s="25" t="s">
        <v>51</v>
      </c>
      <c r="E112" s="29">
        <v>12946</v>
      </c>
      <c r="F112" s="26">
        <v>139.790908</v>
      </c>
      <c r="G112" s="27">
        <v>0.34586610085522201</v>
      </c>
      <c r="H112" s="30"/>
    </row>
    <row r="113" spans="2:8" x14ac:dyDescent="0.2">
      <c r="B113" s="25" t="s">
        <v>1069</v>
      </c>
      <c r="C113" s="25" t="s">
        <v>1070</v>
      </c>
      <c r="D113" s="25" t="s">
        <v>106</v>
      </c>
      <c r="E113" s="29">
        <v>34859</v>
      </c>
      <c r="F113" s="26">
        <v>139.69744249999999</v>
      </c>
      <c r="G113" s="27">
        <v>0.34563485156646601</v>
      </c>
      <c r="H113" s="30"/>
    </row>
    <row r="114" spans="2:8" x14ac:dyDescent="0.2">
      <c r="B114" s="25" t="s">
        <v>1071</v>
      </c>
      <c r="C114" s="25" t="s">
        <v>1072</v>
      </c>
      <c r="D114" s="25" t="s">
        <v>170</v>
      </c>
      <c r="E114" s="29">
        <v>719201</v>
      </c>
      <c r="F114" s="26">
        <v>139.23731359999999</v>
      </c>
      <c r="G114" s="27">
        <v>0.34449641566379802</v>
      </c>
      <c r="H114" s="30"/>
    </row>
    <row r="115" spans="2:8" x14ac:dyDescent="0.2">
      <c r="B115" s="25" t="s">
        <v>1073</v>
      </c>
      <c r="C115" s="25" t="s">
        <v>1074</v>
      </c>
      <c r="D115" s="25" t="s">
        <v>42</v>
      </c>
      <c r="E115" s="29">
        <v>16473</v>
      </c>
      <c r="F115" s="26">
        <v>138.620295</v>
      </c>
      <c r="G115" s="27">
        <v>0.34296980838732799</v>
      </c>
      <c r="H115" s="30"/>
    </row>
    <row r="116" spans="2:8" x14ac:dyDescent="0.2">
      <c r="B116" s="25" t="s">
        <v>1075</v>
      </c>
      <c r="C116" s="25" t="s">
        <v>1076</v>
      </c>
      <c r="D116" s="25" t="s">
        <v>51</v>
      </c>
      <c r="E116" s="29">
        <v>19952</v>
      </c>
      <c r="F116" s="26">
        <v>138.36712</v>
      </c>
      <c r="G116" s="27">
        <v>0.34234341106766802</v>
      </c>
      <c r="H116" s="30"/>
    </row>
    <row r="117" spans="2:8" x14ac:dyDescent="0.2">
      <c r="B117" s="25" t="s">
        <v>1077</v>
      </c>
      <c r="C117" s="25" t="s">
        <v>1078</v>
      </c>
      <c r="D117" s="25" t="s">
        <v>205</v>
      </c>
      <c r="E117" s="29">
        <v>5371</v>
      </c>
      <c r="F117" s="26">
        <v>137.79300499999999</v>
      </c>
      <c r="G117" s="27">
        <v>0.34092295447765503</v>
      </c>
      <c r="H117" s="30"/>
    </row>
    <row r="118" spans="2:8" x14ac:dyDescent="0.2">
      <c r="B118" s="25" t="s">
        <v>1079</v>
      </c>
      <c r="C118" s="25" t="s">
        <v>1080</v>
      </c>
      <c r="D118" s="25" t="s">
        <v>106</v>
      </c>
      <c r="E118" s="29">
        <v>8984</v>
      </c>
      <c r="F118" s="26">
        <v>136.41305600000001</v>
      </c>
      <c r="G118" s="27">
        <v>0.33750872971270102</v>
      </c>
      <c r="H118" s="30"/>
    </row>
    <row r="119" spans="2:8" x14ac:dyDescent="0.2">
      <c r="B119" s="25" t="s">
        <v>1081</v>
      </c>
      <c r="C119" s="25" t="s">
        <v>1082</v>
      </c>
      <c r="D119" s="25" t="s">
        <v>42</v>
      </c>
      <c r="E119" s="29">
        <v>29833</v>
      </c>
      <c r="F119" s="26">
        <v>136.02356349999999</v>
      </c>
      <c r="G119" s="27">
        <v>0.33654506008486401</v>
      </c>
      <c r="H119" s="30"/>
    </row>
    <row r="120" spans="2:8" x14ac:dyDescent="0.2">
      <c r="B120" s="25" t="s">
        <v>1083</v>
      </c>
      <c r="C120" s="25" t="s">
        <v>1084</v>
      </c>
      <c r="D120" s="25" t="s">
        <v>276</v>
      </c>
      <c r="E120" s="29">
        <v>20661</v>
      </c>
      <c r="F120" s="26">
        <v>135.81508349999999</v>
      </c>
      <c r="G120" s="27">
        <v>0.33602924567505799</v>
      </c>
      <c r="H120" s="30"/>
    </row>
    <row r="121" spans="2:8" x14ac:dyDescent="0.2">
      <c r="B121" s="25" t="s">
        <v>1085</v>
      </c>
      <c r="C121" s="25" t="s">
        <v>1086</v>
      </c>
      <c r="D121" s="25" t="s">
        <v>74</v>
      </c>
      <c r="E121" s="29">
        <v>7012</v>
      </c>
      <c r="F121" s="26">
        <v>135.759332</v>
      </c>
      <c r="G121" s="27">
        <v>0.335891307133863</v>
      </c>
      <c r="H121" s="30"/>
    </row>
    <row r="122" spans="2:8" x14ac:dyDescent="0.2">
      <c r="B122" s="25" t="s">
        <v>1087</v>
      </c>
      <c r="C122" s="25" t="s">
        <v>1088</v>
      </c>
      <c r="D122" s="25" t="s">
        <v>57</v>
      </c>
      <c r="E122" s="29">
        <v>9940</v>
      </c>
      <c r="F122" s="26">
        <v>135.53190000000001</v>
      </c>
      <c r="G122" s="27">
        <v>0.335328602304378</v>
      </c>
      <c r="H122" s="30"/>
    </row>
    <row r="123" spans="2:8" x14ac:dyDescent="0.2">
      <c r="B123" s="25" t="s">
        <v>1089</v>
      </c>
      <c r="C123" s="25" t="s">
        <v>1090</v>
      </c>
      <c r="D123" s="25" t="s">
        <v>276</v>
      </c>
      <c r="E123" s="29">
        <v>42698</v>
      </c>
      <c r="F123" s="26">
        <v>132.21435700000001</v>
      </c>
      <c r="G123" s="27">
        <v>0.32712044572076399</v>
      </c>
      <c r="H123" s="30"/>
    </row>
    <row r="124" spans="2:8" x14ac:dyDescent="0.2">
      <c r="B124" s="25" t="s">
        <v>1091</v>
      </c>
      <c r="C124" s="25" t="s">
        <v>1092</v>
      </c>
      <c r="D124" s="25" t="s">
        <v>170</v>
      </c>
      <c r="E124" s="29">
        <v>50220</v>
      </c>
      <c r="F124" s="26">
        <v>131.51111399999999</v>
      </c>
      <c r="G124" s="27">
        <v>0.32538050484876002</v>
      </c>
      <c r="H124" s="30"/>
    </row>
    <row r="125" spans="2:8" x14ac:dyDescent="0.2">
      <c r="B125" s="25" t="s">
        <v>1093</v>
      </c>
      <c r="C125" s="25" t="s">
        <v>1094</v>
      </c>
      <c r="D125" s="25" t="s">
        <v>36</v>
      </c>
      <c r="E125" s="29">
        <v>36124</v>
      </c>
      <c r="F125" s="26">
        <v>131.49135999999999</v>
      </c>
      <c r="G125" s="27">
        <v>0.325331630146864</v>
      </c>
      <c r="H125" s="30"/>
    </row>
    <row r="126" spans="2:8" x14ac:dyDescent="0.2">
      <c r="B126" s="25" t="s">
        <v>1095</v>
      </c>
      <c r="C126" s="25" t="s">
        <v>1096</v>
      </c>
      <c r="D126" s="25" t="s">
        <v>48</v>
      </c>
      <c r="E126" s="29">
        <v>3835</v>
      </c>
      <c r="F126" s="26">
        <v>131.14549500000001</v>
      </c>
      <c r="G126" s="27">
        <v>0.32447590225523099</v>
      </c>
      <c r="H126" s="30"/>
    </row>
    <row r="127" spans="2:8" x14ac:dyDescent="0.2">
      <c r="B127" s="25" t="s">
        <v>1097</v>
      </c>
      <c r="C127" s="25" t="s">
        <v>1098</v>
      </c>
      <c r="D127" s="25" t="s">
        <v>90</v>
      </c>
      <c r="E127" s="29">
        <v>10729</v>
      </c>
      <c r="F127" s="26">
        <v>130.80796799999999</v>
      </c>
      <c r="G127" s="27">
        <v>0.32364080397098999</v>
      </c>
      <c r="H127" s="30"/>
    </row>
    <row r="128" spans="2:8" x14ac:dyDescent="0.2">
      <c r="B128" s="25" t="s">
        <v>1099</v>
      </c>
      <c r="C128" s="25" t="s">
        <v>1100</v>
      </c>
      <c r="D128" s="25" t="s">
        <v>42</v>
      </c>
      <c r="E128" s="29">
        <v>14765</v>
      </c>
      <c r="F128" s="26">
        <v>130.212535</v>
      </c>
      <c r="G128" s="27">
        <v>0.32216760308134001</v>
      </c>
      <c r="H128" s="30"/>
    </row>
    <row r="129" spans="2:8" x14ac:dyDescent="0.2">
      <c r="B129" s="25" t="s">
        <v>1101</v>
      </c>
      <c r="C129" s="25" t="s">
        <v>1102</v>
      </c>
      <c r="D129" s="25" t="s">
        <v>42</v>
      </c>
      <c r="E129" s="29">
        <v>2779</v>
      </c>
      <c r="F129" s="26">
        <v>130.17947599999999</v>
      </c>
      <c r="G129" s="27">
        <v>0.32208580958280902</v>
      </c>
      <c r="H129" s="30"/>
    </row>
    <row r="130" spans="2:8" x14ac:dyDescent="0.2">
      <c r="B130" s="25" t="s">
        <v>1103</v>
      </c>
      <c r="C130" s="25" t="s">
        <v>1104</v>
      </c>
      <c r="D130" s="25" t="s">
        <v>103</v>
      </c>
      <c r="E130" s="29">
        <v>9599</v>
      </c>
      <c r="F130" s="26">
        <v>130.11444499999999</v>
      </c>
      <c r="G130" s="27">
        <v>0.32192491200565898</v>
      </c>
      <c r="H130" s="30"/>
    </row>
    <row r="131" spans="2:8" x14ac:dyDescent="0.2">
      <c r="B131" s="25" t="s">
        <v>1105</v>
      </c>
      <c r="C131" s="25" t="s">
        <v>1106</v>
      </c>
      <c r="D131" s="25" t="s">
        <v>106</v>
      </c>
      <c r="E131" s="29">
        <v>9142</v>
      </c>
      <c r="F131" s="26">
        <v>129.331874</v>
      </c>
      <c r="G131" s="27">
        <v>0.31998870038585697</v>
      </c>
      <c r="H131" s="30"/>
    </row>
    <row r="132" spans="2:8" x14ac:dyDescent="0.2">
      <c r="B132" s="25" t="s">
        <v>1107</v>
      </c>
      <c r="C132" s="25" t="s">
        <v>1108</v>
      </c>
      <c r="D132" s="25" t="s">
        <v>42</v>
      </c>
      <c r="E132" s="29">
        <v>9907</v>
      </c>
      <c r="F132" s="26">
        <v>128.51360399999999</v>
      </c>
      <c r="G132" s="27">
        <v>0.31796416346570999</v>
      </c>
      <c r="H132" s="30"/>
    </row>
    <row r="133" spans="2:8" x14ac:dyDescent="0.2">
      <c r="B133" s="25" t="s">
        <v>1109</v>
      </c>
      <c r="C133" s="25" t="s">
        <v>1110</v>
      </c>
      <c r="D133" s="25" t="s">
        <v>686</v>
      </c>
      <c r="E133" s="29">
        <v>79225</v>
      </c>
      <c r="F133" s="26">
        <v>126.79169</v>
      </c>
      <c r="G133" s="27">
        <v>0.31370386006180101</v>
      </c>
      <c r="H133" s="30"/>
    </row>
    <row r="134" spans="2:8" x14ac:dyDescent="0.2">
      <c r="B134" s="25" t="s">
        <v>1111</v>
      </c>
      <c r="C134" s="25" t="s">
        <v>1112</v>
      </c>
      <c r="D134" s="25" t="s">
        <v>170</v>
      </c>
      <c r="E134" s="29">
        <v>10194</v>
      </c>
      <c r="F134" s="26">
        <v>124.937664</v>
      </c>
      <c r="G134" s="27">
        <v>0.30911668946051801</v>
      </c>
      <c r="H134" s="30"/>
    </row>
    <row r="135" spans="2:8" x14ac:dyDescent="0.2">
      <c r="B135" s="25" t="s">
        <v>1113</v>
      </c>
      <c r="C135" s="25" t="s">
        <v>1114</v>
      </c>
      <c r="D135" s="25" t="s">
        <v>90</v>
      </c>
      <c r="E135" s="29">
        <v>176800</v>
      </c>
      <c r="F135" s="26">
        <v>124.41416</v>
      </c>
      <c r="G135" s="27">
        <v>0.30782145295441998</v>
      </c>
      <c r="H135" s="30"/>
    </row>
    <row r="136" spans="2:8" x14ac:dyDescent="0.2">
      <c r="B136" s="25" t="s">
        <v>1115</v>
      </c>
      <c r="C136" s="25" t="s">
        <v>1116</v>
      </c>
      <c r="D136" s="25" t="s">
        <v>90</v>
      </c>
      <c r="E136" s="29">
        <v>21451</v>
      </c>
      <c r="F136" s="26">
        <v>124.0189565</v>
      </c>
      <c r="G136" s="27">
        <v>0.306843653356829</v>
      </c>
      <c r="H136" s="30"/>
    </row>
    <row r="137" spans="2:8" x14ac:dyDescent="0.2">
      <c r="B137" s="25" t="s">
        <v>1117</v>
      </c>
      <c r="C137" s="25" t="s">
        <v>1118</v>
      </c>
      <c r="D137" s="25" t="s">
        <v>1119</v>
      </c>
      <c r="E137" s="29">
        <v>7003</v>
      </c>
      <c r="F137" s="26">
        <v>123.224788</v>
      </c>
      <c r="G137" s="27">
        <v>0.30487874758114702</v>
      </c>
      <c r="H137" s="30"/>
    </row>
    <row r="138" spans="2:8" x14ac:dyDescent="0.2">
      <c r="B138" s="25" t="s">
        <v>1120</v>
      </c>
      <c r="C138" s="25" t="s">
        <v>1121</v>
      </c>
      <c r="D138" s="25" t="s">
        <v>57</v>
      </c>
      <c r="E138" s="29">
        <v>15452</v>
      </c>
      <c r="F138" s="26">
        <v>122.88975600000001</v>
      </c>
      <c r="G138" s="27">
        <v>0.30404982234445199</v>
      </c>
      <c r="H138" s="30"/>
    </row>
    <row r="139" spans="2:8" x14ac:dyDescent="0.2">
      <c r="B139" s="25" t="s">
        <v>1122</v>
      </c>
      <c r="C139" s="25" t="s">
        <v>1123</v>
      </c>
      <c r="D139" s="25" t="s">
        <v>57</v>
      </c>
      <c r="E139" s="29">
        <v>15622</v>
      </c>
      <c r="F139" s="26">
        <v>121.960954</v>
      </c>
      <c r="G139" s="27">
        <v>0.30175181075841601</v>
      </c>
      <c r="H139" s="30"/>
    </row>
    <row r="140" spans="2:8" x14ac:dyDescent="0.2">
      <c r="B140" s="25" t="s">
        <v>1124</v>
      </c>
      <c r="C140" s="25" t="s">
        <v>1125</v>
      </c>
      <c r="D140" s="25" t="s">
        <v>62</v>
      </c>
      <c r="E140" s="29">
        <v>81771</v>
      </c>
      <c r="F140" s="26">
        <v>120.75941280000001</v>
      </c>
      <c r="G140" s="27">
        <v>0.29877899674778702</v>
      </c>
      <c r="H140" s="30"/>
    </row>
    <row r="141" spans="2:8" x14ac:dyDescent="0.2">
      <c r="B141" s="25" t="s">
        <v>1126</v>
      </c>
      <c r="C141" s="25" t="s">
        <v>1127</v>
      </c>
      <c r="D141" s="25" t="s">
        <v>85</v>
      </c>
      <c r="E141" s="29">
        <v>8819</v>
      </c>
      <c r="F141" s="26">
        <v>120.59100599999999</v>
      </c>
      <c r="G141" s="27">
        <v>0.29836233014116098</v>
      </c>
      <c r="H141" s="30"/>
    </row>
    <row r="142" spans="2:8" x14ac:dyDescent="0.2">
      <c r="B142" s="25" t="s">
        <v>1128</v>
      </c>
      <c r="C142" s="25" t="s">
        <v>1129</v>
      </c>
      <c r="D142" s="25" t="s">
        <v>121</v>
      </c>
      <c r="E142" s="29">
        <v>14688</v>
      </c>
      <c r="F142" s="26">
        <v>120.16252799999999</v>
      </c>
      <c r="G142" s="27">
        <v>0.29730220386197398</v>
      </c>
      <c r="H142" s="30"/>
    </row>
    <row r="143" spans="2:8" x14ac:dyDescent="0.2">
      <c r="B143" s="25" t="s">
        <v>1130</v>
      </c>
      <c r="C143" s="25" t="s">
        <v>1131</v>
      </c>
      <c r="D143" s="25" t="s">
        <v>36</v>
      </c>
      <c r="E143" s="29">
        <v>24971</v>
      </c>
      <c r="F143" s="26">
        <v>120.085539</v>
      </c>
      <c r="G143" s="27">
        <v>0.29711172019161403</v>
      </c>
      <c r="H143" s="30"/>
    </row>
    <row r="144" spans="2:8" x14ac:dyDescent="0.2">
      <c r="B144" s="25" t="s">
        <v>1132</v>
      </c>
      <c r="C144" s="25" t="s">
        <v>1133</v>
      </c>
      <c r="D144" s="25" t="s">
        <v>27</v>
      </c>
      <c r="E144" s="29">
        <v>13099</v>
      </c>
      <c r="F144" s="26">
        <v>118.4084105</v>
      </c>
      <c r="G144" s="27">
        <v>0.29296222360970398</v>
      </c>
      <c r="H144" s="30"/>
    </row>
    <row r="145" spans="2:8" x14ac:dyDescent="0.2">
      <c r="B145" s="25" t="s">
        <v>1134</v>
      </c>
      <c r="C145" s="25" t="s">
        <v>1135</v>
      </c>
      <c r="D145" s="25" t="s">
        <v>202</v>
      </c>
      <c r="E145" s="29">
        <v>531865</v>
      </c>
      <c r="F145" s="26">
        <v>117.4889785</v>
      </c>
      <c r="G145" s="27">
        <v>0.29068739497176699</v>
      </c>
      <c r="H145" s="30"/>
    </row>
    <row r="146" spans="2:8" x14ac:dyDescent="0.2">
      <c r="B146" s="25" t="s">
        <v>1136</v>
      </c>
      <c r="C146" s="25" t="s">
        <v>1137</v>
      </c>
      <c r="D146" s="25" t="s">
        <v>42</v>
      </c>
      <c r="E146" s="29">
        <v>6308</v>
      </c>
      <c r="F146" s="26">
        <v>117.032324</v>
      </c>
      <c r="G146" s="27">
        <v>0.28955755531615102</v>
      </c>
      <c r="H146" s="30"/>
    </row>
    <row r="147" spans="2:8" x14ac:dyDescent="0.2">
      <c r="B147" s="25" t="s">
        <v>1138</v>
      </c>
      <c r="C147" s="25" t="s">
        <v>1139</v>
      </c>
      <c r="D147" s="25" t="s">
        <v>686</v>
      </c>
      <c r="E147" s="29">
        <v>22507</v>
      </c>
      <c r="F147" s="26">
        <v>116.46247150000001</v>
      </c>
      <c r="G147" s="27">
        <v>0.28814764486448102</v>
      </c>
      <c r="H147" s="30"/>
    </row>
    <row r="148" spans="2:8" x14ac:dyDescent="0.2">
      <c r="B148" s="25" t="s">
        <v>1140</v>
      </c>
      <c r="C148" s="25" t="s">
        <v>1141</v>
      </c>
      <c r="D148" s="25" t="s">
        <v>106</v>
      </c>
      <c r="E148" s="29">
        <v>18961</v>
      </c>
      <c r="F148" s="26">
        <v>115.9749565</v>
      </c>
      <c r="G148" s="27">
        <v>0.28694145116726</v>
      </c>
      <c r="H148" s="30"/>
    </row>
    <row r="149" spans="2:8" x14ac:dyDescent="0.2">
      <c r="B149" s="25" t="s">
        <v>1142</v>
      </c>
      <c r="C149" s="25" t="s">
        <v>1143</v>
      </c>
      <c r="D149" s="25" t="s">
        <v>1144</v>
      </c>
      <c r="E149" s="29">
        <v>99209</v>
      </c>
      <c r="F149" s="26">
        <v>115.380067</v>
      </c>
      <c r="G149" s="27">
        <v>0.28546959498756702</v>
      </c>
      <c r="H149" s="30"/>
    </row>
    <row r="150" spans="2:8" x14ac:dyDescent="0.2">
      <c r="B150" s="25" t="s">
        <v>1145</v>
      </c>
      <c r="C150" s="25" t="s">
        <v>1146</v>
      </c>
      <c r="D150" s="25" t="s">
        <v>735</v>
      </c>
      <c r="E150" s="29">
        <v>58288</v>
      </c>
      <c r="F150" s="26">
        <v>114.36688479999999</v>
      </c>
      <c r="G150" s="27">
        <v>0.28296281266543</v>
      </c>
      <c r="H150" s="30"/>
    </row>
    <row r="151" spans="2:8" x14ac:dyDescent="0.2">
      <c r="B151" s="25" t="s">
        <v>1147</v>
      </c>
      <c r="C151" s="25" t="s">
        <v>1148</v>
      </c>
      <c r="D151" s="25" t="s">
        <v>30</v>
      </c>
      <c r="E151" s="29">
        <v>44136</v>
      </c>
      <c r="F151" s="26">
        <v>113.606064</v>
      </c>
      <c r="G151" s="27">
        <v>0.28108041468039402</v>
      </c>
      <c r="H151" s="30"/>
    </row>
    <row r="152" spans="2:8" x14ac:dyDescent="0.2">
      <c r="B152" s="25" t="s">
        <v>1149</v>
      </c>
      <c r="C152" s="25" t="s">
        <v>1150</v>
      </c>
      <c r="D152" s="25" t="s">
        <v>51</v>
      </c>
      <c r="E152" s="29">
        <v>25231</v>
      </c>
      <c r="F152" s="26">
        <v>112.66903050000001</v>
      </c>
      <c r="G152" s="27">
        <v>0.278762036985789</v>
      </c>
      <c r="H152" s="30"/>
    </row>
    <row r="153" spans="2:8" x14ac:dyDescent="0.2">
      <c r="B153" s="25" t="s">
        <v>1151</v>
      </c>
      <c r="C153" s="25" t="s">
        <v>1152</v>
      </c>
      <c r="D153" s="25" t="s">
        <v>175</v>
      </c>
      <c r="E153" s="29">
        <v>16528</v>
      </c>
      <c r="F153" s="26">
        <v>112.547416</v>
      </c>
      <c r="G153" s="27">
        <v>0.27846114236020703</v>
      </c>
      <c r="H153" s="30"/>
    </row>
    <row r="154" spans="2:8" x14ac:dyDescent="0.2">
      <c r="B154" s="25" t="s">
        <v>1153</v>
      </c>
      <c r="C154" s="25" t="s">
        <v>1154</v>
      </c>
      <c r="D154" s="25" t="s">
        <v>39</v>
      </c>
      <c r="E154" s="29">
        <v>13974</v>
      </c>
      <c r="F154" s="26">
        <v>112.232181</v>
      </c>
      <c r="G154" s="27">
        <v>0.27768119821460402</v>
      </c>
      <c r="H154" s="30"/>
    </row>
    <row r="155" spans="2:8" x14ac:dyDescent="0.2">
      <c r="B155" s="25" t="s">
        <v>1155</v>
      </c>
      <c r="C155" s="25" t="s">
        <v>1156</v>
      </c>
      <c r="D155" s="25" t="s">
        <v>686</v>
      </c>
      <c r="E155" s="29">
        <v>27276</v>
      </c>
      <c r="F155" s="26">
        <v>111.70885800000001</v>
      </c>
      <c r="G155" s="27">
        <v>0.27638640953279803</v>
      </c>
      <c r="H155" s="30"/>
    </row>
    <row r="156" spans="2:8" x14ac:dyDescent="0.2">
      <c r="B156" s="25" t="s">
        <v>1157</v>
      </c>
      <c r="C156" s="25" t="s">
        <v>1158</v>
      </c>
      <c r="D156" s="25" t="s">
        <v>68</v>
      </c>
      <c r="E156" s="29">
        <v>10442</v>
      </c>
      <c r="F156" s="26">
        <v>111.656306</v>
      </c>
      <c r="G156" s="27">
        <v>0.27625638709005002</v>
      </c>
      <c r="H156" s="30"/>
    </row>
    <row r="157" spans="2:8" x14ac:dyDescent="0.2">
      <c r="B157" s="25" t="s">
        <v>1159</v>
      </c>
      <c r="C157" s="25" t="s">
        <v>1160</v>
      </c>
      <c r="D157" s="25" t="s">
        <v>276</v>
      </c>
      <c r="E157" s="29">
        <v>15242</v>
      </c>
      <c r="F157" s="26">
        <v>111.083696</v>
      </c>
      <c r="G157" s="27">
        <v>0.27483965412190298</v>
      </c>
      <c r="H157" s="30"/>
    </row>
    <row r="158" spans="2:8" x14ac:dyDescent="0.2">
      <c r="B158" s="25" t="s">
        <v>1161</v>
      </c>
      <c r="C158" s="25" t="s">
        <v>1162</v>
      </c>
      <c r="D158" s="25" t="s">
        <v>170</v>
      </c>
      <c r="E158" s="29">
        <v>74182</v>
      </c>
      <c r="F158" s="26">
        <v>110.06383339999999</v>
      </c>
      <c r="G158" s="27">
        <v>0.27231634337217903</v>
      </c>
      <c r="H158" s="30"/>
    </row>
    <row r="159" spans="2:8" x14ac:dyDescent="0.2">
      <c r="B159" s="25" t="s">
        <v>1163</v>
      </c>
      <c r="C159" s="25" t="s">
        <v>1164</v>
      </c>
      <c r="D159" s="25" t="s">
        <v>27</v>
      </c>
      <c r="E159" s="29">
        <v>6300</v>
      </c>
      <c r="F159" s="26">
        <v>109.9413</v>
      </c>
      <c r="G159" s="27">
        <v>0.27201317523421598</v>
      </c>
      <c r="H159" s="30"/>
    </row>
    <row r="160" spans="2:8" x14ac:dyDescent="0.2">
      <c r="B160" s="25" t="s">
        <v>1165</v>
      </c>
      <c r="C160" s="25" t="s">
        <v>1166</v>
      </c>
      <c r="D160" s="25" t="s">
        <v>276</v>
      </c>
      <c r="E160" s="29">
        <v>45029</v>
      </c>
      <c r="F160" s="26">
        <v>109.7221643</v>
      </c>
      <c r="G160" s="27">
        <v>0.271470996839344</v>
      </c>
      <c r="H160" s="30"/>
    </row>
    <row r="161" spans="2:8" x14ac:dyDescent="0.2">
      <c r="B161" s="25" t="s">
        <v>1167</v>
      </c>
      <c r="C161" s="25" t="s">
        <v>1168</v>
      </c>
      <c r="D161" s="25" t="s">
        <v>57</v>
      </c>
      <c r="E161" s="29">
        <v>122097</v>
      </c>
      <c r="F161" s="26">
        <v>109.52100900000001</v>
      </c>
      <c r="G161" s="27">
        <v>0.27097330496314997</v>
      </c>
      <c r="H161" s="30"/>
    </row>
    <row r="162" spans="2:8" x14ac:dyDescent="0.2">
      <c r="B162" s="25" t="s">
        <v>1169</v>
      </c>
      <c r="C162" s="25" t="s">
        <v>1170</v>
      </c>
      <c r="D162" s="25" t="s">
        <v>36</v>
      </c>
      <c r="E162" s="29">
        <v>1491</v>
      </c>
      <c r="F162" s="26">
        <v>109.27539</v>
      </c>
      <c r="G162" s="27">
        <v>0.27036560245201102</v>
      </c>
      <c r="H162" s="30"/>
    </row>
    <row r="163" spans="2:8" x14ac:dyDescent="0.2">
      <c r="B163" s="25" t="s">
        <v>1171</v>
      </c>
      <c r="C163" s="25" t="s">
        <v>1172</v>
      </c>
      <c r="D163" s="25" t="s">
        <v>27</v>
      </c>
      <c r="E163" s="29">
        <v>78075</v>
      </c>
      <c r="F163" s="26">
        <v>108.3446775</v>
      </c>
      <c r="G163" s="27">
        <v>0.268062863969247</v>
      </c>
      <c r="H163" s="30"/>
    </row>
    <row r="164" spans="2:8" x14ac:dyDescent="0.2">
      <c r="B164" s="25" t="s">
        <v>1173</v>
      </c>
      <c r="C164" s="25" t="s">
        <v>1174</v>
      </c>
      <c r="D164" s="25" t="s">
        <v>48</v>
      </c>
      <c r="E164" s="29">
        <v>14736</v>
      </c>
      <c r="F164" s="26">
        <v>105.001368</v>
      </c>
      <c r="G164" s="27">
        <v>0.259790956752526</v>
      </c>
      <c r="H164" s="30"/>
    </row>
    <row r="165" spans="2:8" x14ac:dyDescent="0.2">
      <c r="B165" s="25" t="s">
        <v>1175</v>
      </c>
      <c r="C165" s="25" t="s">
        <v>1176</v>
      </c>
      <c r="D165" s="25" t="s">
        <v>735</v>
      </c>
      <c r="E165" s="29">
        <v>18323</v>
      </c>
      <c r="F165" s="26">
        <v>104.8167215</v>
      </c>
      <c r="G165" s="27">
        <v>0.259334110410333</v>
      </c>
      <c r="H165" s="30"/>
    </row>
    <row r="166" spans="2:8" x14ac:dyDescent="0.2">
      <c r="B166" s="25" t="s">
        <v>1177</v>
      </c>
      <c r="C166" s="25" t="s">
        <v>1178</v>
      </c>
      <c r="D166" s="25" t="s">
        <v>77</v>
      </c>
      <c r="E166" s="29">
        <v>5804</v>
      </c>
      <c r="F166" s="26">
        <v>104.483608</v>
      </c>
      <c r="G166" s="27">
        <v>0.25850993186370502</v>
      </c>
      <c r="H166" s="30"/>
    </row>
    <row r="167" spans="2:8" x14ac:dyDescent="0.2">
      <c r="B167" s="25" t="s">
        <v>1179</v>
      </c>
      <c r="C167" s="25" t="s">
        <v>1180</v>
      </c>
      <c r="D167" s="25" t="s">
        <v>175</v>
      </c>
      <c r="E167" s="29">
        <v>35610</v>
      </c>
      <c r="F167" s="26">
        <v>103.999005</v>
      </c>
      <c r="G167" s="27">
        <v>0.257310942941817</v>
      </c>
      <c r="H167" s="30"/>
    </row>
    <row r="168" spans="2:8" x14ac:dyDescent="0.2">
      <c r="B168" s="25" t="s">
        <v>1181</v>
      </c>
      <c r="C168" s="25" t="s">
        <v>1182</v>
      </c>
      <c r="D168" s="25" t="s">
        <v>71</v>
      </c>
      <c r="E168" s="29">
        <v>15374</v>
      </c>
      <c r="F168" s="26">
        <v>103.75912599999999</v>
      </c>
      <c r="G168" s="27">
        <v>0.256717442151286</v>
      </c>
      <c r="H168" s="30"/>
    </row>
    <row r="169" spans="2:8" x14ac:dyDescent="0.2">
      <c r="B169" s="25" t="s">
        <v>1183</v>
      </c>
      <c r="C169" s="25" t="s">
        <v>1184</v>
      </c>
      <c r="D169" s="25" t="s">
        <v>189</v>
      </c>
      <c r="E169" s="29">
        <v>61841</v>
      </c>
      <c r="F169" s="26">
        <v>103.34249509999999</v>
      </c>
      <c r="G169" s="27">
        <v>0.25568662758014898</v>
      </c>
      <c r="H169" s="30"/>
    </row>
    <row r="170" spans="2:8" x14ac:dyDescent="0.2">
      <c r="B170" s="25" t="s">
        <v>1185</v>
      </c>
      <c r="C170" s="25" t="s">
        <v>1186</v>
      </c>
      <c r="D170" s="25" t="s">
        <v>27</v>
      </c>
      <c r="E170" s="29">
        <v>36330</v>
      </c>
      <c r="F170" s="26">
        <v>102.55959</v>
      </c>
      <c r="G170" s="27">
        <v>0.25374958934103398</v>
      </c>
      <c r="H170" s="30"/>
    </row>
    <row r="171" spans="2:8" x14ac:dyDescent="0.2">
      <c r="B171" s="25" t="s">
        <v>1187</v>
      </c>
      <c r="C171" s="25" t="s">
        <v>1188</v>
      </c>
      <c r="D171" s="25" t="s">
        <v>103</v>
      </c>
      <c r="E171" s="29">
        <v>8164</v>
      </c>
      <c r="F171" s="26">
        <v>102.531676</v>
      </c>
      <c r="G171" s="27">
        <v>0.25368052543353498</v>
      </c>
      <c r="H171" s="30"/>
    </row>
    <row r="172" spans="2:8" x14ac:dyDescent="0.2">
      <c r="B172" s="25" t="s">
        <v>1189</v>
      </c>
      <c r="C172" s="25" t="s">
        <v>1190</v>
      </c>
      <c r="D172" s="25" t="s">
        <v>71</v>
      </c>
      <c r="E172" s="29">
        <v>32172</v>
      </c>
      <c r="F172" s="26">
        <v>102.00132600000001</v>
      </c>
      <c r="G172" s="27">
        <v>0.252368350777737</v>
      </c>
      <c r="H172" s="30"/>
    </row>
    <row r="173" spans="2:8" x14ac:dyDescent="0.2">
      <c r="B173" s="25" t="s">
        <v>1191</v>
      </c>
      <c r="C173" s="25" t="s">
        <v>1192</v>
      </c>
      <c r="D173" s="25" t="s">
        <v>27</v>
      </c>
      <c r="E173" s="29">
        <v>43394</v>
      </c>
      <c r="F173" s="26">
        <v>101.71987540000001</v>
      </c>
      <c r="G173" s="27">
        <v>0.25167199489166298</v>
      </c>
      <c r="H173" s="30"/>
    </row>
    <row r="174" spans="2:8" x14ac:dyDescent="0.2">
      <c r="B174" s="25" t="s">
        <v>1193</v>
      </c>
      <c r="C174" s="25" t="s">
        <v>1194</v>
      </c>
      <c r="D174" s="25" t="s">
        <v>39</v>
      </c>
      <c r="E174" s="29">
        <v>3163</v>
      </c>
      <c r="F174" s="26">
        <v>100.093135</v>
      </c>
      <c r="G174" s="27">
        <v>0.247647166901765</v>
      </c>
      <c r="H174" s="30"/>
    </row>
    <row r="175" spans="2:8" x14ac:dyDescent="0.2">
      <c r="B175" s="25" t="s">
        <v>1195</v>
      </c>
      <c r="C175" s="25" t="s">
        <v>1196</v>
      </c>
      <c r="D175" s="25" t="s">
        <v>170</v>
      </c>
      <c r="E175" s="29">
        <v>23784</v>
      </c>
      <c r="F175" s="26">
        <v>99.060360000000003</v>
      </c>
      <c r="G175" s="27">
        <v>0.245091908713509</v>
      </c>
      <c r="H175" s="30"/>
    </row>
    <row r="176" spans="2:8" x14ac:dyDescent="0.2">
      <c r="B176" s="25" t="s">
        <v>1197</v>
      </c>
      <c r="C176" s="25" t="s">
        <v>1198</v>
      </c>
      <c r="D176" s="25" t="s">
        <v>189</v>
      </c>
      <c r="E176" s="29">
        <v>5619</v>
      </c>
      <c r="F176" s="26">
        <v>98.635925999999998</v>
      </c>
      <c r="G176" s="27">
        <v>0.24404178796709899</v>
      </c>
      <c r="H176" s="30"/>
    </row>
    <row r="177" spans="2:8" x14ac:dyDescent="0.2">
      <c r="B177" s="25" t="s">
        <v>1199</v>
      </c>
      <c r="C177" s="25" t="s">
        <v>1200</v>
      </c>
      <c r="D177" s="25" t="s">
        <v>45</v>
      </c>
      <c r="E177" s="29">
        <v>211247</v>
      </c>
      <c r="F177" s="26">
        <v>97.574989299999999</v>
      </c>
      <c r="G177" s="27">
        <v>0.24141685302009</v>
      </c>
      <c r="H177" s="30"/>
    </row>
    <row r="178" spans="2:8" x14ac:dyDescent="0.2">
      <c r="B178" s="25" t="s">
        <v>1201</v>
      </c>
      <c r="C178" s="25" t="s">
        <v>1202</v>
      </c>
      <c r="D178" s="25" t="s">
        <v>27</v>
      </c>
      <c r="E178" s="29">
        <v>91068</v>
      </c>
      <c r="F178" s="26">
        <v>96.759749999999997</v>
      </c>
      <c r="G178" s="27">
        <v>0.23939981455894199</v>
      </c>
      <c r="H178" s="30"/>
    </row>
    <row r="179" spans="2:8" x14ac:dyDescent="0.2">
      <c r="B179" s="25" t="s">
        <v>1203</v>
      </c>
      <c r="C179" s="25" t="s">
        <v>1204</v>
      </c>
      <c r="D179" s="25" t="s">
        <v>175</v>
      </c>
      <c r="E179" s="29">
        <v>20891</v>
      </c>
      <c r="F179" s="26">
        <v>96.171718499999997</v>
      </c>
      <c r="G179" s="27">
        <v>0.23794492621895699</v>
      </c>
      <c r="H179" s="30"/>
    </row>
    <row r="180" spans="2:8" x14ac:dyDescent="0.2">
      <c r="B180" s="25" t="s">
        <v>1205</v>
      </c>
      <c r="C180" s="25" t="s">
        <v>1206</v>
      </c>
      <c r="D180" s="25" t="s">
        <v>54</v>
      </c>
      <c r="E180" s="29">
        <v>7505</v>
      </c>
      <c r="F180" s="26">
        <v>95.816334999999995</v>
      </c>
      <c r="G180" s="27">
        <v>0.237065647965372</v>
      </c>
      <c r="H180" s="30"/>
    </row>
    <row r="181" spans="2:8" x14ac:dyDescent="0.2">
      <c r="B181" s="25" t="s">
        <v>1207</v>
      </c>
      <c r="C181" s="25" t="s">
        <v>1208</v>
      </c>
      <c r="D181" s="25" t="s">
        <v>62</v>
      </c>
      <c r="E181" s="29">
        <v>313044</v>
      </c>
      <c r="F181" s="26">
        <v>94.601896800000006</v>
      </c>
      <c r="G181" s="27">
        <v>0.23406092461838901</v>
      </c>
      <c r="H181" s="30"/>
    </row>
    <row r="182" spans="2:8" x14ac:dyDescent="0.2">
      <c r="B182" s="25" t="s">
        <v>1209</v>
      </c>
      <c r="C182" s="25" t="s">
        <v>1210</v>
      </c>
      <c r="D182" s="25" t="s">
        <v>686</v>
      </c>
      <c r="E182" s="29">
        <v>11422</v>
      </c>
      <c r="F182" s="26">
        <v>93.803174999999996</v>
      </c>
      <c r="G182" s="27">
        <v>0.23208475321649699</v>
      </c>
      <c r="H182" s="30"/>
    </row>
    <row r="183" spans="2:8" x14ac:dyDescent="0.2">
      <c r="B183" s="25" t="s">
        <v>1211</v>
      </c>
      <c r="C183" s="25" t="s">
        <v>1212</v>
      </c>
      <c r="D183" s="25" t="s">
        <v>230</v>
      </c>
      <c r="E183" s="29">
        <v>17643</v>
      </c>
      <c r="F183" s="26">
        <v>93.578472000000005</v>
      </c>
      <c r="G183" s="27">
        <v>0.23152880038971899</v>
      </c>
      <c r="H183" s="30"/>
    </row>
    <row r="184" spans="2:8" x14ac:dyDescent="0.2">
      <c r="B184" s="25" t="s">
        <v>1213</v>
      </c>
      <c r="C184" s="25" t="s">
        <v>1214</v>
      </c>
      <c r="D184" s="25" t="s">
        <v>62</v>
      </c>
      <c r="E184" s="29">
        <v>102804</v>
      </c>
      <c r="F184" s="26">
        <v>93.428275200000002</v>
      </c>
      <c r="G184" s="27">
        <v>0.23115718837059601</v>
      </c>
      <c r="H184" s="30"/>
    </row>
    <row r="185" spans="2:8" x14ac:dyDescent="0.2">
      <c r="B185" s="25" t="s">
        <v>1215</v>
      </c>
      <c r="C185" s="25" t="s">
        <v>1216</v>
      </c>
      <c r="D185" s="25" t="s">
        <v>686</v>
      </c>
      <c r="E185" s="29">
        <v>2338</v>
      </c>
      <c r="F185" s="26">
        <v>92.839641999999998</v>
      </c>
      <c r="G185" s="27">
        <v>0.22970081132411499</v>
      </c>
      <c r="H185" s="30"/>
    </row>
    <row r="186" spans="2:8" x14ac:dyDescent="0.2">
      <c r="B186" s="25" t="s">
        <v>1217</v>
      </c>
      <c r="C186" s="25" t="s">
        <v>1218</v>
      </c>
      <c r="D186" s="25" t="s">
        <v>57</v>
      </c>
      <c r="E186" s="29">
        <v>19726</v>
      </c>
      <c r="F186" s="26">
        <v>92.337406000000001</v>
      </c>
      <c r="G186" s="27">
        <v>0.228458195409286</v>
      </c>
      <c r="H186" s="30"/>
    </row>
    <row r="187" spans="2:8" x14ac:dyDescent="0.2">
      <c r="B187" s="25" t="s">
        <v>1219</v>
      </c>
      <c r="C187" s="25" t="s">
        <v>1220</v>
      </c>
      <c r="D187" s="25" t="s">
        <v>189</v>
      </c>
      <c r="E187" s="29">
        <v>106461</v>
      </c>
      <c r="F187" s="26">
        <v>92.312333100000004</v>
      </c>
      <c r="G187" s="27">
        <v>0.228396160858655</v>
      </c>
      <c r="H187" s="30"/>
    </row>
    <row r="188" spans="2:8" x14ac:dyDescent="0.2">
      <c r="B188" s="25" t="s">
        <v>1221</v>
      </c>
      <c r="C188" s="25" t="s">
        <v>1222</v>
      </c>
      <c r="D188" s="25" t="s">
        <v>30</v>
      </c>
      <c r="E188" s="29">
        <v>113451</v>
      </c>
      <c r="F188" s="26">
        <v>92.190282600000003</v>
      </c>
      <c r="G188" s="27">
        <v>0.22809418749610699</v>
      </c>
      <c r="H188" s="30"/>
    </row>
    <row r="189" spans="2:8" x14ac:dyDescent="0.2">
      <c r="B189" s="25" t="s">
        <v>1223</v>
      </c>
      <c r="C189" s="25" t="s">
        <v>1224</v>
      </c>
      <c r="D189" s="25" t="s">
        <v>57</v>
      </c>
      <c r="E189" s="29">
        <v>7309</v>
      </c>
      <c r="F189" s="26">
        <v>92.181107999999995</v>
      </c>
      <c r="G189" s="27">
        <v>0.22807148800030799</v>
      </c>
      <c r="H189" s="30"/>
    </row>
    <row r="190" spans="2:8" x14ac:dyDescent="0.2">
      <c r="B190" s="25" t="s">
        <v>1225</v>
      </c>
      <c r="C190" s="25" t="s">
        <v>1226</v>
      </c>
      <c r="D190" s="25" t="s">
        <v>42</v>
      </c>
      <c r="E190" s="29">
        <v>3656</v>
      </c>
      <c r="F190" s="26">
        <v>92.036143999999993</v>
      </c>
      <c r="G190" s="27">
        <v>0.22771282280411101</v>
      </c>
      <c r="H190" s="30"/>
    </row>
    <row r="191" spans="2:8" x14ac:dyDescent="0.2">
      <c r="B191" s="25" t="s">
        <v>1227</v>
      </c>
      <c r="C191" s="25" t="s">
        <v>1228</v>
      </c>
      <c r="D191" s="25" t="s">
        <v>48</v>
      </c>
      <c r="E191" s="29">
        <v>23382</v>
      </c>
      <c r="F191" s="26">
        <v>91.435310999999999</v>
      </c>
      <c r="G191" s="27">
        <v>0.226226261410753</v>
      </c>
      <c r="H191" s="30"/>
    </row>
    <row r="192" spans="2:8" x14ac:dyDescent="0.2">
      <c r="B192" s="25" t="s">
        <v>1229</v>
      </c>
      <c r="C192" s="25" t="s">
        <v>1230</v>
      </c>
      <c r="D192" s="25" t="s">
        <v>57</v>
      </c>
      <c r="E192" s="29">
        <v>70589</v>
      </c>
      <c r="F192" s="26">
        <v>90.346861099999998</v>
      </c>
      <c r="G192" s="27">
        <v>0.22353325420252201</v>
      </c>
      <c r="H192" s="30"/>
    </row>
    <row r="193" spans="2:8" x14ac:dyDescent="0.2">
      <c r="B193" s="25" t="s">
        <v>1231</v>
      </c>
      <c r="C193" s="25" t="s">
        <v>1232</v>
      </c>
      <c r="D193" s="25" t="s">
        <v>170</v>
      </c>
      <c r="E193" s="29">
        <v>9194</v>
      </c>
      <c r="F193" s="26">
        <v>90.289676999999998</v>
      </c>
      <c r="G193" s="27">
        <v>0.223391771169176</v>
      </c>
      <c r="H193" s="30"/>
    </row>
    <row r="194" spans="2:8" x14ac:dyDescent="0.2">
      <c r="B194" s="25" t="s">
        <v>1233</v>
      </c>
      <c r="C194" s="25" t="s">
        <v>1234</v>
      </c>
      <c r="D194" s="25" t="s">
        <v>100</v>
      </c>
      <c r="E194" s="29">
        <v>31008</v>
      </c>
      <c r="F194" s="26">
        <v>89.799167999999995</v>
      </c>
      <c r="G194" s="27">
        <v>0.22217816981489999</v>
      </c>
      <c r="H194" s="30"/>
    </row>
    <row r="195" spans="2:8" x14ac:dyDescent="0.2">
      <c r="B195" s="25" t="s">
        <v>1235</v>
      </c>
      <c r="C195" s="25" t="s">
        <v>1236</v>
      </c>
      <c r="D195" s="25" t="s">
        <v>175</v>
      </c>
      <c r="E195" s="29">
        <v>30413</v>
      </c>
      <c r="F195" s="26">
        <v>88.577862499999995</v>
      </c>
      <c r="G195" s="27">
        <v>0.21915645561845101</v>
      </c>
      <c r="H195" s="30"/>
    </row>
    <row r="196" spans="2:8" x14ac:dyDescent="0.2">
      <c r="B196" s="25" t="s">
        <v>1237</v>
      </c>
      <c r="C196" s="25" t="s">
        <v>1238</v>
      </c>
      <c r="D196" s="25" t="s">
        <v>48</v>
      </c>
      <c r="E196" s="29">
        <v>16673</v>
      </c>
      <c r="F196" s="26">
        <v>88.266862000000003</v>
      </c>
      <c r="G196" s="27">
        <v>0.21838698833450601</v>
      </c>
      <c r="H196" s="30"/>
    </row>
    <row r="197" spans="2:8" x14ac:dyDescent="0.2">
      <c r="B197" s="25" t="s">
        <v>1239</v>
      </c>
      <c r="C197" s="25" t="s">
        <v>1240</v>
      </c>
      <c r="D197" s="25" t="s">
        <v>42</v>
      </c>
      <c r="E197" s="29">
        <v>6078</v>
      </c>
      <c r="F197" s="26">
        <v>87.893957999999998</v>
      </c>
      <c r="G197" s="27">
        <v>0.217464361431808</v>
      </c>
      <c r="H197" s="30"/>
    </row>
    <row r="198" spans="2:8" x14ac:dyDescent="0.2">
      <c r="B198" s="25" t="s">
        <v>1241</v>
      </c>
      <c r="C198" s="25" t="s">
        <v>1242</v>
      </c>
      <c r="D198" s="25" t="s">
        <v>62</v>
      </c>
      <c r="E198" s="29">
        <v>267726</v>
      </c>
      <c r="F198" s="26">
        <v>86.930632200000005</v>
      </c>
      <c r="G198" s="27">
        <v>0.215080932186902</v>
      </c>
      <c r="H198" s="30"/>
    </row>
    <row r="199" spans="2:8" x14ac:dyDescent="0.2">
      <c r="B199" s="25" t="s">
        <v>1243</v>
      </c>
      <c r="C199" s="25" t="s">
        <v>1244</v>
      </c>
      <c r="D199" s="25" t="s">
        <v>48</v>
      </c>
      <c r="E199" s="29">
        <v>22935</v>
      </c>
      <c r="F199" s="26">
        <v>86.889247499999996</v>
      </c>
      <c r="G199" s="27">
        <v>0.214978539513237</v>
      </c>
      <c r="H199" s="30"/>
    </row>
    <row r="200" spans="2:8" x14ac:dyDescent="0.2">
      <c r="B200" s="25" t="s">
        <v>1245</v>
      </c>
      <c r="C200" s="25" t="s">
        <v>1246</v>
      </c>
      <c r="D200" s="25" t="s">
        <v>276</v>
      </c>
      <c r="E200" s="29">
        <v>12226</v>
      </c>
      <c r="F200" s="26">
        <v>85.893763000000007</v>
      </c>
      <c r="G200" s="27">
        <v>0.212515544262668</v>
      </c>
      <c r="H200" s="30"/>
    </row>
    <row r="201" spans="2:8" x14ac:dyDescent="0.2">
      <c r="B201" s="25" t="s">
        <v>1247</v>
      </c>
      <c r="C201" s="25" t="s">
        <v>1248</v>
      </c>
      <c r="D201" s="25" t="s">
        <v>77</v>
      </c>
      <c r="E201" s="29">
        <v>15173</v>
      </c>
      <c r="F201" s="26">
        <v>85.431576500000006</v>
      </c>
      <c r="G201" s="27">
        <v>0.21137201751325299</v>
      </c>
      <c r="H201" s="30"/>
    </row>
    <row r="202" spans="2:8" x14ac:dyDescent="0.2">
      <c r="B202" s="25" t="s">
        <v>1249</v>
      </c>
      <c r="C202" s="25" t="s">
        <v>1250</v>
      </c>
      <c r="D202" s="25" t="s">
        <v>1251</v>
      </c>
      <c r="E202" s="29">
        <v>15132</v>
      </c>
      <c r="F202" s="26">
        <v>84.701369999999997</v>
      </c>
      <c r="G202" s="27">
        <v>0.20956536442981999</v>
      </c>
      <c r="H202" s="30"/>
    </row>
    <row r="203" spans="2:8" x14ac:dyDescent="0.2">
      <c r="B203" s="25" t="s">
        <v>1252</v>
      </c>
      <c r="C203" s="25" t="s">
        <v>1253</v>
      </c>
      <c r="D203" s="25" t="s">
        <v>1040</v>
      </c>
      <c r="E203" s="29">
        <v>18114</v>
      </c>
      <c r="F203" s="26">
        <v>84.438411000000002</v>
      </c>
      <c r="G203" s="27">
        <v>0.20891475985677599</v>
      </c>
      <c r="H203" s="30"/>
    </row>
    <row r="204" spans="2:8" x14ac:dyDescent="0.2">
      <c r="B204" s="25" t="s">
        <v>1254</v>
      </c>
      <c r="C204" s="25" t="s">
        <v>1255</v>
      </c>
      <c r="D204" s="25" t="s">
        <v>27</v>
      </c>
      <c r="E204" s="29">
        <v>14794</v>
      </c>
      <c r="F204" s="26">
        <v>84.384975999999995</v>
      </c>
      <c r="G204" s="27">
        <v>0.208782552724255</v>
      </c>
      <c r="H204" s="30"/>
    </row>
    <row r="205" spans="2:8" x14ac:dyDescent="0.2">
      <c r="B205" s="25" t="s">
        <v>1256</v>
      </c>
      <c r="C205" s="25" t="s">
        <v>1257</v>
      </c>
      <c r="D205" s="25" t="s">
        <v>71</v>
      </c>
      <c r="E205" s="29">
        <v>11565</v>
      </c>
      <c r="F205" s="26">
        <v>84.314632500000002</v>
      </c>
      <c r="G205" s="27">
        <v>0.20860851113304099</v>
      </c>
      <c r="H205" s="30"/>
    </row>
    <row r="206" spans="2:8" x14ac:dyDescent="0.2">
      <c r="B206" s="25" t="s">
        <v>1258</v>
      </c>
      <c r="C206" s="25" t="s">
        <v>1259</v>
      </c>
      <c r="D206" s="25" t="s">
        <v>45</v>
      </c>
      <c r="E206" s="29">
        <v>16858</v>
      </c>
      <c r="F206" s="26">
        <v>84.104562000000001</v>
      </c>
      <c r="G206" s="27">
        <v>0.20808876156006001</v>
      </c>
      <c r="H206" s="30"/>
    </row>
    <row r="207" spans="2:8" x14ac:dyDescent="0.2">
      <c r="B207" s="25" t="s">
        <v>1260</v>
      </c>
      <c r="C207" s="25" t="s">
        <v>1261</v>
      </c>
      <c r="D207" s="25" t="s">
        <v>74</v>
      </c>
      <c r="E207" s="29">
        <v>7547</v>
      </c>
      <c r="F207" s="26">
        <v>83.809434999999993</v>
      </c>
      <c r="G207" s="27">
        <v>0.20735856797159599</v>
      </c>
      <c r="H207" s="30"/>
    </row>
    <row r="208" spans="2:8" x14ac:dyDescent="0.2">
      <c r="B208" s="25" t="s">
        <v>1262</v>
      </c>
      <c r="C208" s="25" t="s">
        <v>1263</v>
      </c>
      <c r="D208" s="25" t="s">
        <v>170</v>
      </c>
      <c r="E208" s="29">
        <v>28660</v>
      </c>
      <c r="F208" s="26">
        <v>81.867289999999997</v>
      </c>
      <c r="G208" s="27">
        <v>0.20255337621731201</v>
      </c>
      <c r="H208" s="30"/>
    </row>
    <row r="209" spans="2:8" x14ac:dyDescent="0.2">
      <c r="B209" s="25" t="s">
        <v>1264</v>
      </c>
      <c r="C209" s="25" t="s">
        <v>1265</v>
      </c>
      <c r="D209" s="25" t="s">
        <v>39</v>
      </c>
      <c r="E209" s="29">
        <v>11704</v>
      </c>
      <c r="F209" s="26">
        <v>79.868095999999994</v>
      </c>
      <c r="G209" s="27">
        <v>0.19760703568969301</v>
      </c>
      <c r="H209" s="30"/>
    </row>
    <row r="210" spans="2:8" x14ac:dyDescent="0.2">
      <c r="B210" s="25" t="s">
        <v>1266</v>
      </c>
      <c r="C210" s="25" t="s">
        <v>1267</v>
      </c>
      <c r="D210" s="25" t="s">
        <v>90</v>
      </c>
      <c r="E210" s="29">
        <v>24572</v>
      </c>
      <c r="F210" s="26">
        <v>79.060410000000005</v>
      </c>
      <c r="G210" s="27">
        <v>0.195608685356813</v>
      </c>
      <c r="H210" s="30"/>
    </row>
    <row r="211" spans="2:8" x14ac:dyDescent="0.2">
      <c r="B211" s="25" t="s">
        <v>1268</v>
      </c>
      <c r="C211" s="25" t="s">
        <v>1269</v>
      </c>
      <c r="D211" s="25" t="s">
        <v>189</v>
      </c>
      <c r="E211" s="29">
        <v>41388</v>
      </c>
      <c r="F211" s="26">
        <v>75.495850799999999</v>
      </c>
      <c r="G211" s="27">
        <v>0.186789369355435</v>
      </c>
      <c r="H211" s="30"/>
    </row>
    <row r="212" spans="2:8" x14ac:dyDescent="0.2">
      <c r="B212" s="25" t="s">
        <v>1270</v>
      </c>
      <c r="C212" s="25" t="s">
        <v>1271</v>
      </c>
      <c r="D212" s="25" t="s">
        <v>230</v>
      </c>
      <c r="E212" s="29">
        <v>12029</v>
      </c>
      <c r="F212" s="26">
        <v>75.265452999999994</v>
      </c>
      <c r="G212" s="27">
        <v>0.18621932664041299</v>
      </c>
      <c r="H212" s="30"/>
    </row>
    <row r="213" spans="2:8" x14ac:dyDescent="0.2">
      <c r="B213" s="25" t="s">
        <v>1272</v>
      </c>
      <c r="C213" s="25" t="s">
        <v>1273</v>
      </c>
      <c r="D213" s="25" t="s">
        <v>71</v>
      </c>
      <c r="E213" s="29">
        <v>25580</v>
      </c>
      <c r="F213" s="26">
        <v>75.026139999999998</v>
      </c>
      <c r="G213" s="27">
        <v>0.185627226228604</v>
      </c>
      <c r="H213" s="30"/>
    </row>
    <row r="214" spans="2:8" x14ac:dyDescent="0.2">
      <c r="B214" s="25" t="s">
        <v>1274</v>
      </c>
      <c r="C214" s="25" t="s">
        <v>1275</v>
      </c>
      <c r="D214" s="25" t="s">
        <v>57</v>
      </c>
      <c r="E214" s="29">
        <v>75544</v>
      </c>
      <c r="F214" s="26">
        <v>74.652580799999996</v>
      </c>
      <c r="G214" s="27">
        <v>0.18470297825145701</v>
      </c>
      <c r="H214" s="30"/>
    </row>
    <row r="215" spans="2:8" x14ac:dyDescent="0.2">
      <c r="B215" s="25" t="s">
        <v>1276</v>
      </c>
      <c r="C215" s="25" t="s">
        <v>1277</v>
      </c>
      <c r="D215" s="25" t="s">
        <v>833</v>
      </c>
      <c r="E215" s="29">
        <v>7267</v>
      </c>
      <c r="F215" s="26">
        <v>73.883589000000001</v>
      </c>
      <c r="G215" s="27">
        <v>0.182800363844977</v>
      </c>
      <c r="H215" s="30"/>
    </row>
    <row r="216" spans="2:8" x14ac:dyDescent="0.2">
      <c r="B216" s="25" t="s">
        <v>1278</v>
      </c>
      <c r="C216" s="25" t="s">
        <v>1279</v>
      </c>
      <c r="D216" s="25" t="s">
        <v>1280</v>
      </c>
      <c r="E216" s="29">
        <v>3304</v>
      </c>
      <c r="F216" s="26">
        <v>73.761799999999994</v>
      </c>
      <c r="G216" s="27">
        <v>0.18249903747719201</v>
      </c>
      <c r="H216" s="30"/>
    </row>
    <row r="217" spans="2:8" x14ac:dyDescent="0.2">
      <c r="B217" s="25" t="s">
        <v>1281</v>
      </c>
      <c r="C217" s="25" t="s">
        <v>1282</v>
      </c>
      <c r="D217" s="25" t="s">
        <v>71</v>
      </c>
      <c r="E217" s="29">
        <v>8749</v>
      </c>
      <c r="F217" s="26">
        <v>71.991146499999999</v>
      </c>
      <c r="G217" s="27">
        <v>0.17811814439356899</v>
      </c>
      <c r="H217" s="30"/>
    </row>
    <row r="218" spans="2:8" x14ac:dyDescent="0.2">
      <c r="B218" s="25" t="s">
        <v>1283</v>
      </c>
      <c r="C218" s="25" t="s">
        <v>1284</v>
      </c>
      <c r="D218" s="25" t="s">
        <v>170</v>
      </c>
      <c r="E218" s="29">
        <v>59747</v>
      </c>
      <c r="F218" s="26">
        <v>71.3199939</v>
      </c>
      <c r="G218" s="27">
        <v>0.17645760054159801</v>
      </c>
      <c r="H218" s="30"/>
    </row>
    <row r="219" spans="2:8" x14ac:dyDescent="0.2">
      <c r="B219" s="25" t="s">
        <v>1285</v>
      </c>
      <c r="C219" s="25" t="s">
        <v>1286</v>
      </c>
      <c r="D219" s="25" t="s">
        <v>242</v>
      </c>
      <c r="E219" s="29">
        <v>26458</v>
      </c>
      <c r="F219" s="26">
        <v>71.105874999999997</v>
      </c>
      <c r="G219" s="27">
        <v>0.175927834549503</v>
      </c>
      <c r="H219" s="30"/>
    </row>
    <row r="220" spans="2:8" x14ac:dyDescent="0.2">
      <c r="B220" s="25" t="s">
        <v>1287</v>
      </c>
      <c r="C220" s="25" t="s">
        <v>1288</v>
      </c>
      <c r="D220" s="25" t="s">
        <v>71</v>
      </c>
      <c r="E220" s="29">
        <v>5554</v>
      </c>
      <c r="F220" s="26">
        <v>70.135912000000005</v>
      </c>
      <c r="G220" s="27">
        <v>0.17352798376104001</v>
      </c>
      <c r="H220" s="30"/>
    </row>
    <row r="221" spans="2:8" x14ac:dyDescent="0.2">
      <c r="B221" s="25" t="s">
        <v>1289</v>
      </c>
      <c r="C221" s="25" t="s">
        <v>1290</v>
      </c>
      <c r="D221" s="25" t="s">
        <v>30</v>
      </c>
      <c r="E221" s="29">
        <v>43206</v>
      </c>
      <c r="F221" s="26">
        <v>67.461848399999994</v>
      </c>
      <c r="G221" s="27">
        <v>0.16691190290139701</v>
      </c>
      <c r="H221" s="30"/>
    </row>
    <row r="222" spans="2:8" x14ac:dyDescent="0.2">
      <c r="B222" s="25" t="s">
        <v>1291</v>
      </c>
      <c r="C222" s="25" t="s">
        <v>1292</v>
      </c>
      <c r="D222" s="25" t="s">
        <v>93</v>
      </c>
      <c r="E222" s="29">
        <v>7717</v>
      </c>
      <c r="F222" s="26">
        <v>67.180343500000006</v>
      </c>
      <c r="G222" s="27">
        <v>0.16621541266803599</v>
      </c>
      <c r="H222" s="30"/>
    </row>
    <row r="223" spans="2:8" x14ac:dyDescent="0.2">
      <c r="B223" s="25" t="s">
        <v>1293</v>
      </c>
      <c r="C223" s="25" t="s">
        <v>1294</v>
      </c>
      <c r="D223" s="25" t="s">
        <v>90</v>
      </c>
      <c r="E223" s="29">
        <v>16116</v>
      </c>
      <c r="F223" s="26">
        <v>66.373745999999997</v>
      </c>
      <c r="G223" s="27">
        <v>0.16421975546632001</v>
      </c>
      <c r="H223" s="30"/>
    </row>
    <row r="224" spans="2:8" x14ac:dyDescent="0.2">
      <c r="B224" s="25" t="s">
        <v>1295</v>
      </c>
      <c r="C224" s="25" t="s">
        <v>1296</v>
      </c>
      <c r="D224" s="25" t="s">
        <v>637</v>
      </c>
      <c r="E224" s="29">
        <v>39683</v>
      </c>
      <c r="F224" s="26">
        <v>65.092024899999998</v>
      </c>
      <c r="G224" s="27">
        <v>0.161048562964725</v>
      </c>
      <c r="H224" s="30"/>
    </row>
    <row r="225" spans="2:8" x14ac:dyDescent="0.2">
      <c r="B225" s="25" t="s">
        <v>1297</v>
      </c>
      <c r="C225" s="25" t="s">
        <v>1298</v>
      </c>
      <c r="D225" s="25" t="s">
        <v>1040</v>
      </c>
      <c r="E225" s="29">
        <v>13249</v>
      </c>
      <c r="F225" s="26">
        <v>63.581950999999997</v>
      </c>
      <c r="G225" s="27">
        <v>0.15731238742034501</v>
      </c>
      <c r="H225" s="30"/>
    </row>
    <row r="226" spans="2:8" x14ac:dyDescent="0.2">
      <c r="B226" s="25" t="s">
        <v>1299</v>
      </c>
      <c r="C226" s="25" t="s">
        <v>1300</v>
      </c>
      <c r="D226" s="25" t="s">
        <v>885</v>
      </c>
      <c r="E226" s="29">
        <v>18630</v>
      </c>
      <c r="F226" s="26">
        <v>63.518985000000001</v>
      </c>
      <c r="G226" s="27">
        <v>0.15715659899878001</v>
      </c>
      <c r="H226" s="30"/>
    </row>
    <row r="227" spans="2:8" x14ac:dyDescent="0.2">
      <c r="B227" s="25" t="s">
        <v>1301</v>
      </c>
      <c r="C227" s="25" t="s">
        <v>1302</v>
      </c>
      <c r="D227" s="25" t="s">
        <v>175</v>
      </c>
      <c r="E227" s="29">
        <v>11718</v>
      </c>
      <c r="F227" s="26">
        <v>61.970643000000003</v>
      </c>
      <c r="G227" s="27">
        <v>0.15332574177070901</v>
      </c>
      <c r="H227" s="30"/>
    </row>
    <row r="228" spans="2:8" x14ac:dyDescent="0.2">
      <c r="B228" s="25" t="s">
        <v>1303</v>
      </c>
      <c r="C228" s="25" t="s">
        <v>1304</v>
      </c>
      <c r="D228" s="25" t="s">
        <v>90</v>
      </c>
      <c r="E228" s="29">
        <v>19645</v>
      </c>
      <c r="F228" s="26">
        <v>61.646009999999997</v>
      </c>
      <c r="G228" s="27">
        <v>0.15252254540032001</v>
      </c>
      <c r="H228" s="30"/>
    </row>
    <row r="229" spans="2:8" x14ac:dyDescent="0.2">
      <c r="B229" s="25" t="s">
        <v>1305</v>
      </c>
      <c r="C229" s="25" t="s">
        <v>1306</v>
      </c>
      <c r="D229" s="25" t="s">
        <v>33</v>
      </c>
      <c r="E229" s="29">
        <v>48904</v>
      </c>
      <c r="F229" s="26">
        <v>61.6288208</v>
      </c>
      <c r="G229" s="27">
        <v>0.152480016442852</v>
      </c>
      <c r="H229" s="30"/>
    </row>
    <row r="230" spans="2:8" x14ac:dyDescent="0.2">
      <c r="B230" s="25" t="s">
        <v>1307</v>
      </c>
      <c r="C230" s="25" t="s">
        <v>1308</v>
      </c>
      <c r="D230" s="25" t="s">
        <v>65</v>
      </c>
      <c r="E230" s="29">
        <v>9816</v>
      </c>
      <c r="F230" s="26">
        <v>60.702143999999997</v>
      </c>
      <c r="G230" s="27">
        <v>0.150187262957275</v>
      </c>
      <c r="H230" s="30"/>
    </row>
    <row r="231" spans="2:8" x14ac:dyDescent="0.2">
      <c r="B231" s="25" t="s">
        <v>1309</v>
      </c>
      <c r="C231" s="25" t="s">
        <v>1310</v>
      </c>
      <c r="D231" s="25" t="s">
        <v>121</v>
      </c>
      <c r="E231" s="29">
        <v>24903</v>
      </c>
      <c r="F231" s="26">
        <v>59.904166500000002</v>
      </c>
      <c r="G231" s="27">
        <v>0.14821293307814401</v>
      </c>
      <c r="H231" s="30"/>
    </row>
    <row r="232" spans="2:8" x14ac:dyDescent="0.2">
      <c r="B232" s="25" t="s">
        <v>1311</v>
      </c>
      <c r="C232" s="25" t="s">
        <v>1312</v>
      </c>
      <c r="D232" s="25" t="s">
        <v>33</v>
      </c>
      <c r="E232" s="29">
        <v>18376</v>
      </c>
      <c r="F232" s="26">
        <v>58.601064000000001</v>
      </c>
      <c r="G232" s="27">
        <v>0.144988839414702</v>
      </c>
      <c r="H232" s="30"/>
    </row>
    <row r="233" spans="2:8" x14ac:dyDescent="0.2">
      <c r="B233" s="25" t="s">
        <v>1313</v>
      </c>
      <c r="C233" s="25" t="s">
        <v>1314</v>
      </c>
      <c r="D233" s="25" t="s">
        <v>189</v>
      </c>
      <c r="E233" s="29">
        <v>107917</v>
      </c>
      <c r="F233" s="26">
        <v>56.224756999999997</v>
      </c>
      <c r="G233" s="27">
        <v>0.13910945821399401</v>
      </c>
      <c r="H233" s="30"/>
    </row>
    <row r="234" spans="2:8" x14ac:dyDescent="0.2">
      <c r="B234" s="25" t="s">
        <v>1315</v>
      </c>
      <c r="C234" s="25" t="s">
        <v>1316</v>
      </c>
      <c r="D234" s="25" t="s">
        <v>735</v>
      </c>
      <c r="E234" s="29">
        <v>229136</v>
      </c>
      <c r="F234" s="26">
        <v>55.405084799999997</v>
      </c>
      <c r="G234" s="27">
        <v>0.137081452016385</v>
      </c>
      <c r="H234" s="30"/>
    </row>
    <row r="235" spans="2:8" x14ac:dyDescent="0.2">
      <c r="B235" s="25" t="s">
        <v>1317</v>
      </c>
      <c r="C235" s="25" t="s">
        <v>1318</v>
      </c>
      <c r="D235" s="25" t="s">
        <v>103</v>
      </c>
      <c r="E235" s="29">
        <v>7184</v>
      </c>
      <c r="F235" s="26">
        <v>55.309615999999998</v>
      </c>
      <c r="G235" s="27">
        <v>0.13684524622817101</v>
      </c>
      <c r="H235" s="30"/>
    </row>
    <row r="236" spans="2:8" x14ac:dyDescent="0.2">
      <c r="B236" s="25" t="s">
        <v>1319</v>
      </c>
      <c r="C236" s="25" t="s">
        <v>1320</v>
      </c>
      <c r="D236" s="25" t="s">
        <v>85</v>
      </c>
      <c r="E236" s="29">
        <v>32320</v>
      </c>
      <c r="F236" s="26">
        <v>55.063583999999999</v>
      </c>
      <c r="G236" s="27">
        <v>0.13623652188591501</v>
      </c>
      <c r="H236" s="30"/>
    </row>
    <row r="237" spans="2:8" x14ac:dyDescent="0.2">
      <c r="B237" s="25" t="s">
        <v>1321</v>
      </c>
      <c r="C237" s="25" t="s">
        <v>1322</v>
      </c>
      <c r="D237" s="25" t="s">
        <v>42</v>
      </c>
      <c r="E237" s="29">
        <v>9346</v>
      </c>
      <c r="F237" s="26">
        <v>54.089975000000003</v>
      </c>
      <c r="G237" s="27">
        <v>0.133827650283282</v>
      </c>
      <c r="H237" s="30"/>
    </row>
    <row r="238" spans="2:8" x14ac:dyDescent="0.2">
      <c r="B238" s="25" t="s">
        <v>1323</v>
      </c>
      <c r="C238" s="25" t="s">
        <v>1324</v>
      </c>
      <c r="D238" s="25" t="s">
        <v>170</v>
      </c>
      <c r="E238" s="29">
        <v>24564</v>
      </c>
      <c r="F238" s="26">
        <v>53.6576016</v>
      </c>
      <c r="G238" s="27">
        <v>0.13275788613258699</v>
      </c>
      <c r="H238" s="30"/>
    </row>
    <row r="239" spans="2:8" x14ac:dyDescent="0.2">
      <c r="B239" s="25" t="s">
        <v>1325</v>
      </c>
      <c r="C239" s="25" t="s">
        <v>1326</v>
      </c>
      <c r="D239" s="25" t="s">
        <v>27</v>
      </c>
      <c r="E239" s="29">
        <v>22211</v>
      </c>
      <c r="F239" s="26">
        <v>53.430781600000003</v>
      </c>
      <c r="G239" s="27">
        <v>0.132196695493522</v>
      </c>
      <c r="H239" s="30"/>
    </row>
    <row r="240" spans="2:8" x14ac:dyDescent="0.2">
      <c r="B240" s="25" t="s">
        <v>1327</v>
      </c>
      <c r="C240" s="25" t="s">
        <v>1328</v>
      </c>
      <c r="D240" s="25" t="s">
        <v>100</v>
      </c>
      <c r="E240" s="29">
        <v>1085</v>
      </c>
      <c r="F240" s="26">
        <v>53.425400000000003</v>
      </c>
      <c r="G240" s="27">
        <v>0.13218338051449399</v>
      </c>
      <c r="H240" s="30"/>
    </row>
    <row r="241" spans="2:8" x14ac:dyDescent="0.2">
      <c r="B241" s="25" t="s">
        <v>1329</v>
      </c>
      <c r="C241" s="25" t="s">
        <v>1330</v>
      </c>
      <c r="D241" s="25" t="s">
        <v>62</v>
      </c>
      <c r="E241" s="29">
        <v>208466</v>
      </c>
      <c r="F241" s="26">
        <v>51.887187400000002</v>
      </c>
      <c r="G241" s="27">
        <v>0.12837758511721101</v>
      </c>
      <c r="H241" s="30"/>
    </row>
    <row r="242" spans="2:8" x14ac:dyDescent="0.2">
      <c r="B242" s="25" t="s">
        <v>1331</v>
      </c>
      <c r="C242" s="25" t="s">
        <v>1332</v>
      </c>
      <c r="D242" s="25" t="s">
        <v>121</v>
      </c>
      <c r="E242" s="29">
        <v>3030</v>
      </c>
      <c r="F242" s="26">
        <v>48.064889999999998</v>
      </c>
      <c r="G242" s="27">
        <v>0.118920581675706</v>
      </c>
      <c r="H242" s="30"/>
    </row>
    <row r="243" spans="2:8" x14ac:dyDescent="0.2">
      <c r="B243" s="25" t="s">
        <v>1333</v>
      </c>
      <c r="C243" s="25" t="s">
        <v>1334</v>
      </c>
      <c r="D243" s="25" t="s">
        <v>1251</v>
      </c>
      <c r="E243" s="29">
        <v>17663</v>
      </c>
      <c r="F243" s="26">
        <v>47.857898499999997</v>
      </c>
      <c r="G243" s="27">
        <v>0.11840845006400499</v>
      </c>
      <c r="H243" s="30"/>
    </row>
    <row r="244" spans="2:8" x14ac:dyDescent="0.2">
      <c r="B244" s="25" t="s">
        <v>1335</v>
      </c>
      <c r="C244" s="25" t="s">
        <v>1336</v>
      </c>
      <c r="D244" s="25" t="s">
        <v>230</v>
      </c>
      <c r="E244" s="29">
        <v>3176</v>
      </c>
      <c r="F244" s="26">
        <v>47.732104</v>
      </c>
      <c r="G244" s="27">
        <v>0.118097213418887</v>
      </c>
      <c r="H244" s="30"/>
    </row>
    <row r="245" spans="2:8" x14ac:dyDescent="0.2">
      <c r="B245" s="25" t="s">
        <v>1337</v>
      </c>
      <c r="C245" s="25" t="s">
        <v>1338</v>
      </c>
      <c r="D245" s="25" t="s">
        <v>33</v>
      </c>
      <c r="E245" s="29">
        <v>12612</v>
      </c>
      <c r="F245" s="26">
        <v>46.746378</v>
      </c>
      <c r="G245" s="27">
        <v>0.115658362330434</v>
      </c>
      <c r="H245" s="30"/>
    </row>
    <row r="246" spans="2:8" x14ac:dyDescent="0.2">
      <c r="B246" s="25" t="s">
        <v>1339</v>
      </c>
      <c r="C246" s="25" t="s">
        <v>1340</v>
      </c>
      <c r="D246" s="25" t="s">
        <v>48</v>
      </c>
      <c r="E246" s="29">
        <v>7389</v>
      </c>
      <c r="F246" s="26">
        <v>46.114749000000003</v>
      </c>
      <c r="G246" s="27">
        <v>0.114095606479266</v>
      </c>
      <c r="H246" s="30"/>
    </row>
    <row r="247" spans="2:8" x14ac:dyDescent="0.2">
      <c r="B247" s="25" t="s">
        <v>1341</v>
      </c>
      <c r="C247" s="25" t="s">
        <v>1342</v>
      </c>
      <c r="D247" s="25" t="s">
        <v>167</v>
      </c>
      <c r="E247" s="29">
        <v>16023</v>
      </c>
      <c r="F247" s="26">
        <v>44.207456999999998</v>
      </c>
      <c r="G247" s="27">
        <v>0.10937664687974499</v>
      </c>
      <c r="H247" s="30"/>
    </row>
    <row r="248" spans="2:8" x14ac:dyDescent="0.2">
      <c r="B248" s="25" t="s">
        <v>1343</v>
      </c>
      <c r="C248" s="25" t="s">
        <v>1344</v>
      </c>
      <c r="D248" s="25" t="s">
        <v>27</v>
      </c>
      <c r="E248" s="29">
        <v>3343</v>
      </c>
      <c r="F248" s="26">
        <v>43.445627999999999</v>
      </c>
      <c r="G248" s="27">
        <v>0.107491754439183</v>
      </c>
      <c r="H248" s="30"/>
    </row>
    <row r="249" spans="2:8" x14ac:dyDescent="0.2">
      <c r="B249" s="25" t="s">
        <v>1345</v>
      </c>
      <c r="C249" s="25" t="s">
        <v>1346</v>
      </c>
      <c r="D249" s="25" t="s">
        <v>276</v>
      </c>
      <c r="E249" s="29">
        <v>11115</v>
      </c>
      <c r="F249" s="26">
        <v>41.303339999999999</v>
      </c>
      <c r="G249" s="27">
        <v>0.10219137540831701</v>
      </c>
      <c r="H249" s="30"/>
    </row>
    <row r="250" spans="2:8" x14ac:dyDescent="0.2">
      <c r="B250" s="25" t="s">
        <v>1347</v>
      </c>
      <c r="C250" s="25" t="s">
        <v>1348</v>
      </c>
      <c r="D250" s="25" t="s">
        <v>82</v>
      </c>
      <c r="E250" s="29">
        <v>12965</v>
      </c>
      <c r="F250" s="26">
        <v>35.887120000000003</v>
      </c>
      <c r="G250" s="27">
        <v>8.8790740706280097E-2</v>
      </c>
      <c r="H250" s="30"/>
    </row>
    <row r="251" spans="2:8" x14ac:dyDescent="0.2">
      <c r="B251" s="25" t="s">
        <v>1349</v>
      </c>
      <c r="C251" s="25" t="s">
        <v>1350</v>
      </c>
      <c r="D251" s="25" t="s">
        <v>175</v>
      </c>
      <c r="E251" s="29">
        <v>13265</v>
      </c>
      <c r="F251" s="26">
        <v>35.788969999999999</v>
      </c>
      <c r="G251" s="27">
        <v>8.8547901180558206E-2</v>
      </c>
      <c r="H251" s="30"/>
    </row>
    <row r="252" spans="2:8" x14ac:dyDescent="0.2">
      <c r="B252" s="25" t="s">
        <v>1351</v>
      </c>
      <c r="C252" s="25" t="s">
        <v>1352</v>
      </c>
      <c r="D252" s="25" t="s">
        <v>167</v>
      </c>
      <c r="E252" s="29">
        <v>92157</v>
      </c>
      <c r="F252" s="26">
        <v>35.554170599999999</v>
      </c>
      <c r="G252" s="27">
        <v>8.7966968170514803E-2</v>
      </c>
      <c r="H252" s="30"/>
    </row>
    <row r="253" spans="2:8" x14ac:dyDescent="0.2">
      <c r="B253" s="25" t="s">
        <v>1353</v>
      </c>
      <c r="C253" s="25" t="s">
        <v>1354</v>
      </c>
      <c r="D253" s="25" t="s">
        <v>1040</v>
      </c>
      <c r="E253" s="29">
        <v>12191</v>
      </c>
      <c r="F253" s="26">
        <v>35.024743000000001</v>
      </c>
      <c r="G253" s="27">
        <v>8.6657075686683599E-2</v>
      </c>
      <c r="H253" s="30"/>
    </row>
    <row r="254" spans="2:8" x14ac:dyDescent="0.2">
      <c r="B254" s="25" t="s">
        <v>1355</v>
      </c>
      <c r="C254" s="25" t="s">
        <v>1356</v>
      </c>
      <c r="D254" s="25" t="s">
        <v>175</v>
      </c>
      <c r="E254" s="29">
        <v>3174</v>
      </c>
      <c r="F254" s="26">
        <v>32.165315999999997</v>
      </c>
      <c r="G254" s="27">
        <v>7.9582374754272905E-2</v>
      </c>
      <c r="H254" s="30"/>
    </row>
    <row r="255" spans="2:8" x14ac:dyDescent="0.2">
      <c r="B255" s="25" t="s">
        <v>1357</v>
      </c>
      <c r="C255" s="25" t="s">
        <v>1358</v>
      </c>
      <c r="D255" s="25" t="s">
        <v>276</v>
      </c>
      <c r="E255" s="29">
        <v>5485</v>
      </c>
      <c r="F255" s="26">
        <v>31.1136625</v>
      </c>
      <c r="G255" s="27">
        <v>7.6980407997638403E-2</v>
      </c>
      <c r="H255" s="30"/>
    </row>
    <row r="256" spans="2:8" x14ac:dyDescent="0.2">
      <c r="B256" s="25" t="s">
        <v>1359</v>
      </c>
      <c r="C256" s="25" t="s">
        <v>1360</v>
      </c>
      <c r="D256" s="25" t="s">
        <v>885</v>
      </c>
      <c r="E256" s="29">
        <v>27735</v>
      </c>
      <c r="F256" s="26">
        <v>17.292772500000002</v>
      </c>
      <c r="G256" s="27">
        <v>4.2785213166734802E-2</v>
      </c>
      <c r="H256" s="30"/>
    </row>
    <row r="257" spans="2:9" x14ac:dyDescent="0.2">
      <c r="B257" s="24" t="s">
        <v>123</v>
      </c>
      <c r="C257" s="24"/>
      <c r="D257" s="24"/>
      <c r="E257" s="24"/>
      <c r="F257" s="31">
        <f>SUM(F7:F256)</f>
        <v>40455.519789299993</v>
      </c>
      <c r="G257" s="32">
        <f>SUM(G7:G256)</f>
        <v>100.09372632157495</v>
      </c>
      <c r="H257" s="24"/>
      <c r="I257" s="18"/>
    </row>
    <row r="258" spans="2:9" x14ac:dyDescent="0.2">
      <c r="B258" s="24" t="s">
        <v>124</v>
      </c>
      <c r="C258" s="24"/>
      <c r="D258" s="24"/>
      <c r="E258" s="24"/>
      <c r="F258" s="33" t="s">
        <v>125</v>
      </c>
      <c r="G258" s="34" t="s">
        <v>125</v>
      </c>
      <c r="H258" s="24"/>
      <c r="I258" s="18"/>
    </row>
    <row r="259" spans="2:9" x14ac:dyDescent="0.2">
      <c r="B259" s="24" t="s">
        <v>123</v>
      </c>
      <c r="C259" s="24"/>
      <c r="D259" s="24"/>
      <c r="E259" s="24"/>
      <c r="F259" s="35" t="s">
        <v>125</v>
      </c>
      <c r="G259" s="36" t="s">
        <v>125</v>
      </c>
      <c r="H259" s="24"/>
      <c r="I259" s="18"/>
    </row>
    <row r="260" spans="2:9" x14ac:dyDescent="0.2">
      <c r="B260" s="37" t="s">
        <v>126</v>
      </c>
      <c r="C260" s="37"/>
      <c r="D260" s="37"/>
      <c r="E260" s="37"/>
      <c r="F260" s="38">
        <f>F257</f>
        <v>40455.519789299993</v>
      </c>
      <c r="G260" s="39">
        <f>G257</f>
        <v>100.09372632157495</v>
      </c>
      <c r="H260" s="24"/>
      <c r="I260" s="18"/>
    </row>
    <row r="261" spans="2:9" x14ac:dyDescent="0.2">
      <c r="B261" s="24" t="s">
        <v>139</v>
      </c>
      <c r="C261" s="24"/>
      <c r="D261" s="24"/>
      <c r="E261" s="24"/>
      <c r="F261" s="31">
        <v>194.9293993</v>
      </c>
      <c r="G261" s="32">
        <v>0.48228795593731799</v>
      </c>
      <c r="H261" s="30">
        <v>4.6890670000000002E-2</v>
      </c>
      <c r="I261" s="19"/>
    </row>
    <row r="262" spans="2:9" x14ac:dyDescent="0.2">
      <c r="B262" s="25"/>
      <c r="C262" s="25"/>
      <c r="D262" s="25"/>
      <c r="E262" s="25"/>
      <c r="F262" s="26"/>
      <c r="G262" s="27"/>
      <c r="H262" s="25"/>
    </row>
    <row r="263" spans="2:9" x14ac:dyDescent="0.2">
      <c r="B263" s="46" t="s">
        <v>142</v>
      </c>
      <c r="C263" s="46"/>
      <c r="D263" s="46"/>
      <c r="E263" s="46"/>
      <c r="F263" s="31">
        <f>F264-(F257+F261)</f>
        <v>-232.81136449999758</v>
      </c>
      <c r="G263" s="32">
        <f>G264-(G257+G261)</f>
        <v>-0.57601427751227163</v>
      </c>
      <c r="H263" s="24"/>
      <c r="I263" s="18"/>
    </row>
    <row r="264" spans="2:9" x14ac:dyDescent="0.2">
      <c r="B264" s="42" t="s">
        <v>140</v>
      </c>
      <c r="C264" s="42"/>
      <c r="D264" s="42"/>
      <c r="E264" s="42"/>
      <c r="F264" s="43">
        <v>40417.637824099998</v>
      </c>
      <c r="G264" s="44">
        <v>100</v>
      </c>
      <c r="H264" s="45"/>
      <c r="I264" s="18"/>
    </row>
    <row r="267" spans="2:9" x14ac:dyDescent="0.2">
      <c r="B267" s="157" t="s">
        <v>1634</v>
      </c>
      <c r="C267" s="157"/>
      <c r="D267" s="157"/>
      <c r="E267" s="157"/>
      <c r="F267" s="157"/>
      <c r="G267" s="157"/>
      <c r="H267" s="157"/>
      <c r="I267" s="157"/>
    </row>
    <row r="269" spans="2:9" x14ac:dyDescent="0.2">
      <c r="B269" s="18" t="s">
        <v>157</v>
      </c>
    </row>
    <row r="270" spans="2:9" x14ac:dyDescent="0.2">
      <c r="B270" s="18"/>
    </row>
    <row r="271" spans="2:9" x14ac:dyDescent="0.2">
      <c r="B271" s="65" t="s">
        <v>1599</v>
      </c>
    </row>
    <row r="272" spans="2:9" x14ac:dyDescent="0.2">
      <c r="B272" s="65" t="s">
        <v>1600</v>
      </c>
    </row>
    <row r="273" spans="2:4" x14ac:dyDescent="0.2">
      <c r="B273" s="65" t="s">
        <v>1601</v>
      </c>
    </row>
    <row r="274" spans="2:4" x14ac:dyDescent="0.2">
      <c r="B274" s="62"/>
    </row>
    <row r="275" spans="2:4" x14ac:dyDescent="0.2">
      <c r="B275" s="66" t="s">
        <v>1602</v>
      </c>
      <c r="C275" s="68" t="s">
        <v>1603</v>
      </c>
      <c r="D275" s="68" t="s">
        <v>1635</v>
      </c>
    </row>
    <row r="276" spans="2:4" x14ac:dyDescent="0.2">
      <c r="B276" s="69" t="s">
        <v>1604</v>
      </c>
      <c r="C276" s="108">
        <v>10.6282</v>
      </c>
      <c r="D276" s="71">
        <v>10.9031</v>
      </c>
    </row>
    <row r="277" spans="2:4" x14ac:dyDescent="0.2">
      <c r="B277" s="69" t="s">
        <v>1636</v>
      </c>
      <c r="C277" s="107" t="s">
        <v>1637</v>
      </c>
      <c r="D277" s="71">
        <v>10.0114</v>
      </c>
    </row>
    <row r="278" spans="2:4" x14ac:dyDescent="0.2">
      <c r="B278" s="62"/>
    </row>
    <row r="279" spans="2:4" x14ac:dyDescent="0.2">
      <c r="B279" s="65" t="s">
        <v>1666</v>
      </c>
    </row>
    <row r="280" spans="2:4" x14ac:dyDescent="0.2">
      <c r="B280" s="65" t="s">
        <v>1665</v>
      </c>
    </row>
    <row r="281" spans="2:4" x14ac:dyDescent="0.2">
      <c r="B281" s="65" t="s">
        <v>1663</v>
      </c>
    </row>
    <row r="282" spans="2:4" x14ac:dyDescent="0.2">
      <c r="B282" s="106" t="s">
        <v>1673</v>
      </c>
    </row>
    <row r="283" spans="2:4" x14ac:dyDescent="0.2">
      <c r="B283" s="65" t="s">
        <v>1664</v>
      </c>
    </row>
    <row r="284" spans="2:4" x14ac:dyDescent="0.2">
      <c r="B284" s="18"/>
    </row>
    <row r="285" spans="2:4" x14ac:dyDescent="0.2">
      <c r="B285" s="18"/>
    </row>
    <row r="286" spans="2:4" x14ac:dyDescent="0.2">
      <c r="B286" s="18" t="s">
        <v>158</v>
      </c>
    </row>
    <row r="304" spans="2:2" x14ac:dyDescent="0.2">
      <c r="B304" s="62" t="s">
        <v>1568</v>
      </c>
    </row>
    <row r="305" spans="2:2" x14ac:dyDescent="0.2">
      <c r="B305" s="63" t="s">
        <v>1580</v>
      </c>
    </row>
  </sheetData>
  <mergeCells count="2">
    <mergeCell ref="B1:C1"/>
    <mergeCell ref="B267:I267"/>
  </mergeCells>
  <conditionalFormatting sqref="G1:G3 G5:G266 G268:G322">
    <cfRule type="cellIs" dxfId="11" priority="2" stopIfTrue="1" operator="between">
      <formula>0.009</formula>
      <formula>-0.009</formula>
    </cfRule>
  </conditionalFormatting>
  <hyperlinks>
    <hyperlink ref="A2" location="Index!A1" display="-" xr:uid="{0D89575D-C682-4359-899F-73610FC96598}"/>
  </hyperlinks>
  <pageMargins left="0.7" right="0.7" top="0.75" bottom="0.75" header="0.3" footer="0.3"/>
  <pageSetup paperSize="9" scale="57" orientation="portrait" r:id="rId1"/>
  <headerFooter>
    <oddFooter>&amp;C&amp;1#&amp;"Calibri"&amp;10&amp;K000000RESTRICTED</oddFooter>
    <evenFooter>&amp;LPUBLIC</evenFooter>
    <firstFooter>&amp;LPUBLIC</first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8BA68-D0D7-4156-8B4B-158AED533E12}">
  <dimension ref="A1:I245"/>
  <sheetViews>
    <sheetView view="pageBreakPreview" zoomScaleNormal="100" zoomScaleSheetLayoutView="100" workbookViewId="0"/>
  </sheetViews>
  <sheetFormatPr defaultColWidth="9.21875" defaultRowHeight="10.199999999999999" x14ac:dyDescent="0.2"/>
  <cols>
    <col min="1" max="1" width="7.21875" style="6" customWidth="1"/>
    <col min="2" max="2" width="67.44140625" style="6" bestFit="1" customWidth="1"/>
    <col min="3" max="3" width="13.21875" style="6" customWidth="1"/>
    <col min="4" max="4" width="32.21875" style="6" bestFit="1" customWidth="1"/>
    <col min="5" max="5" width="13.77734375" style="6" bestFit="1" customWidth="1"/>
    <col min="6" max="6" width="22.77734375" style="8" bestFit="1" customWidth="1"/>
    <col min="7" max="7" width="12.21875" style="13" bestFit="1" customWidth="1"/>
    <col min="8" max="8" width="14.44140625" style="6" bestFit="1" customWidth="1"/>
    <col min="9" max="16384" width="9.21875" style="6"/>
  </cols>
  <sheetData>
    <row r="1" spans="1:8" s="1" customFormat="1" ht="16.8" customHeight="1" x14ac:dyDescent="0.25">
      <c r="B1" s="146" t="s">
        <v>22</v>
      </c>
      <c r="C1" s="147"/>
      <c r="D1" s="10"/>
      <c r="F1" s="5"/>
      <c r="G1" s="13"/>
    </row>
    <row r="2" spans="1:8" s="1" customFormat="1" ht="14.4" x14ac:dyDescent="0.3">
      <c r="A2" s="59" t="s">
        <v>1598</v>
      </c>
      <c r="F2" s="5"/>
      <c r="G2" s="13"/>
    </row>
    <row r="3" spans="1:8" s="1" customFormat="1" ht="12" x14ac:dyDescent="0.2">
      <c r="B3" s="7" t="s">
        <v>9</v>
      </c>
      <c r="C3" s="2"/>
      <c r="D3" s="3"/>
      <c r="E3" s="3"/>
      <c r="F3" s="4"/>
      <c r="G3" s="13"/>
    </row>
    <row r="4" spans="1:8" s="1" customFormat="1" ht="25.5" customHeight="1" x14ac:dyDescent="0.2">
      <c r="B4" s="20" t="s">
        <v>7</v>
      </c>
      <c r="C4" s="20" t="s">
        <v>8</v>
      </c>
      <c r="D4" s="21" t="s">
        <v>145</v>
      </c>
      <c r="E4" s="21" t="s">
        <v>0</v>
      </c>
      <c r="F4" s="22" t="s">
        <v>4</v>
      </c>
      <c r="G4" s="23" t="s">
        <v>5</v>
      </c>
      <c r="H4" s="56" t="s">
        <v>6</v>
      </c>
    </row>
    <row r="5" spans="1:8" x14ac:dyDescent="0.2">
      <c r="B5" s="24" t="s">
        <v>25</v>
      </c>
      <c r="C5" s="25"/>
      <c r="D5" s="25"/>
      <c r="E5" s="25"/>
      <c r="F5" s="26"/>
      <c r="G5" s="27"/>
      <c r="H5" s="25"/>
    </row>
    <row r="6" spans="1:8" x14ac:dyDescent="0.2">
      <c r="B6" s="24" t="s">
        <v>26</v>
      </c>
      <c r="C6" s="25"/>
      <c r="D6" s="25"/>
      <c r="E6" s="25"/>
      <c r="F6" s="26"/>
      <c r="G6" s="27"/>
      <c r="H6" s="25"/>
    </row>
    <row r="7" spans="1:8" x14ac:dyDescent="0.2">
      <c r="B7" s="25" t="s">
        <v>161</v>
      </c>
      <c r="C7" s="25" t="s">
        <v>162</v>
      </c>
      <c r="D7" s="25" t="s">
        <v>62</v>
      </c>
      <c r="E7" s="29">
        <v>1367128</v>
      </c>
      <c r="F7" s="26">
        <v>19878.041120000002</v>
      </c>
      <c r="G7" s="27">
        <v>6.0697319024900898</v>
      </c>
      <c r="H7" s="30"/>
    </row>
    <row r="8" spans="1:8" x14ac:dyDescent="0.2">
      <c r="B8" s="25" t="s">
        <v>159</v>
      </c>
      <c r="C8" s="25" t="s">
        <v>160</v>
      </c>
      <c r="D8" s="25" t="s">
        <v>62</v>
      </c>
      <c r="E8" s="29">
        <v>2793417</v>
      </c>
      <c r="F8" s="26">
        <v>19805.326529999998</v>
      </c>
      <c r="G8" s="27">
        <v>6.0475286046885097</v>
      </c>
      <c r="H8" s="30"/>
    </row>
    <row r="9" spans="1:8" x14ac:dyDescent="0.2">
      <c r="B9" s="25" t="s">
        <v>165</v>
      </c>
      <c r="C9" s="25" t="s">
        <v>166</v>
      </c>
      <c r="D9" s="25" t="s">
        <v>167</v>
      </c>
      <c r="E9" s="29">
        <v>745584</v>
      </c>
      <c r="F9" s="26">
        <v>13509.236496</v>
      </c>
      <c r="G9" s="27">
        <v>4.1250263666853</v>
      </c>
      <c r="H9" s="30"/>
    </row>
    <row r="10" spans="1:8" x14ac:dyDescent="0.2">
      <c r="B10" s="25" t="s">
        <v>171</v>
      </c>
      <c r="C10" s="25" t="s">
        <v>172</v>
      </c>
      <c r="D10" s="25" t="s">
        <v>62</v>
      </c>
      <c r="E10" s="29">
        <v>1024990</v>
      </c>
      <c r="F10" s="26">
        <v>10864.894</v>
      </c>
      <c r="G10" s="27">
        <v>3.3175801041392101</v>
      </c>
      <c r="H10" s="30"/>
    </row>
    <row r="11" spans="1:8" x14ac:dyDescent="0.2">
      <c r="B11" s="25" t="s">
        <v>163</v>
      </c>
      <c r="C11" s="25" t="s">
        <v>164</v>
      </c>
      <c r="D11" s="25" t="s">
        <v>85</v>
      </c>
      <c r="E11" s="29">
        <v>838982</v>
      </c>
      <c r="F11" s="26">
        <v>10713.800139999999</v>
      </c>
      <c r="G11" s="27">
        <v>3.2714438064640099</v>
      </c>
      <c r="H11" s="30"/>
    </row>
    <row r="12" spans="1:8" x14ac:dyDescent="0.2">
      <c r="B12" s="25" t="s">
        <v>178</v>
      </c>
      <c r="C12" s="25" t="s">
        <v>179</v>
      </c>
      <c r="D12" s="25" t="s">
        <v>54</v>
      </c>
      <c r="E12" s="29">
        <v>290634</v>
      </c>
      <c r="F12" s="26">
        <v>9538.6078799999996</v>
      </c>
      <c r="G12" s="27">
        <v>2.9126005024875101</v>
      </c>
      <c r="H12" s="30"/>
    </row>
    <row r="13" spans="1:8" x14ac:dyDescent="0.2">
      <c r="B13" s="25" t="s">
        <v>168</v>
      </c>
      <c r="C13" s="25" t="s">
        <v>169</v>
      </c>
      <c r="D13" s="25" t="s">
        <v>170</v>
      </c>
      <c r="E13" s="29">
        <v>188194</v>
      </c>
      <c r="F13" s="26">
        <v>7612.2591060000004</v>
      </c>
      <c r="G13" s="27">
        <v>2.3243926132752102</v>
      </c>
      <c r="H13" s="30"/>
    </row>
    <row r="14" spans="1:8" x14ac:dyDescent="0.2">
      <c r="B14" s="25" t="s">
        <v>43</v>
      </c>
      <c r="C14" s="25" t="s">
        <v>44</v>
      </c>
      <c r="D14" s="25" t="s">
        <v>45</v>
      </c>
      <c r="E14" s="29">
        <v>3937614</v>
      </c>
      <c r="F14" s="26">
        <v>7258.9914090000002</v>
      </c>
      <c r="G14" s="27">
        <v>2.21652281877908</v>
      </c>
      <c r="H14" s="30"/>
    </row>
    <row r="15" spans="1:8" x14ac:dyDescent="0.2">
      <c r="B15" s="25" t="s">
        <v>173</v>
      </c>
      <c r="C15" s="25" t="s">
        <v>174</v>
      </c>
      <c r="D15" s="25" t="s">
        <v>175</v>
      </c>
      <c r="E15" s="29">
        <v>617631</v>
      </c>
      <c r="F15" s="26">
        <v>7002.7002780000003</v>
      </c>
      <c r="G15" s="27">
        <v>2.1382646823377098</v>
      </c>
      <c r="H15" s="30"/>
    </row>
    <row r="16" spans="1:8" x14ac:dyDescent="0.2">
      <c r="B16" s="25" t="s">
        <v>228</v>
      </c>
      <c r="C16" s="25" t="s">
        <v>229</v>
      </c>
      <c r="D16" s="25" t="s">
        <v>230</v>
      </c>
      <c r="E16" s="29">
        <v>400141</v>
      </c>
      <c r="F16" s="26">
        <v>5988.1100649999998</v>
      </c>
      <c r="G16" s="27">
        <v>1.8284609875659901</v>
      </c>
      <c r="H16" s="30"/>
    </row>
    <row r="17" spans="2:8" x14ac:dyDescent="0.2">
      <c r="B17" s="25" t="s">
        <v>240</v>
      </c>
      <c r="C17" s="25" t="s">
        <v>241</v>
      </c>
      <c r="D17" s="25" t="s">
        <v>242</v>
      </c>
      <c r="E17" s="29">
        <v>2581744</v>
      </c>
      <c r="F17" s="26">
        <v>5984.4825920000003</v>
      </c>
      <c r="G17" s="27">
        <v>1.8273533437865701</v>
      </c>
      <c r="H17" s="30"/>
    </row>
    <row r="18" spans="2:8" x14ac:dyDescent="0.2">
      <c r="B18" s="25" t="s">
        <v>268</v>
      </c>
      <c r="C18" s="25" t="s">
        <v>269</v>
      </c>
      <c r="D18" s="25" t="s">
        <v>45</v>
      </c>
      <c r="E18" s="29">
        <v>2803019</v>
      </c>
      <c r="F18" s="26">
        <v>5465.8870500000003</v>
      </c>
      <c r="G18" s="27">
        <v>1.6690009243120301</v>
      </c>
      <c r="H18" s="30"/>
    </row>
    <row r="19" spans="2:8" x14ac:dyDescent="0.2">
      <c r="B19" s="25" t="s">
        <v>274</v>
      </c>
      <c r="C19" s="25" t="s">
        <v>275</v>
      </c>
      <c r="D19" s="25" t="s">
        <v>276</v>
      </c>
      <c r="E19" s="29">
        <v>56862</v>
      </c>
      <c r="F19" s="26">
        <v>5370.6158999999998</v>
      </c>
      <c r="G19" s="27">
        <v>1.63991001263461</v>
      </c>
      <c r="H19" s="30"/>
    </row>
    <row r="20" spans="2:8" x14ac:dyDescent="0.2">
      <c r="B20" s="25" t="s">
        <v>28</v>
      </c>
      <c r="C20" s="25" t="s">
        <v>29</v>
      </c>
      <c r="D20" s="25" t="s">
        <v>30</v>
      </c>
      <c r="E20" s="29">
        <v>1231655</v>
      </c>
      <c r="F20" s="26">
        <v>5148.3179</v>
      </c>
      <c r="G20" s="27">
        <v>1.5720316309412501</v>
      </c>
      <c r="H20" s="30"/>
    </row>
    <row r="21" spans="2:8" x14ac:dyDescent="0.2">
      <c r="B21" s="25" t="s">
        <v>83</v>
      </c>
      <c r="C21" s="25" t="s">
        <v>84</v>
      </c>
      <c r="D21" s="25" t="s">
        <v>85</v>
      </c>
      <c r="E21" s="29">
        <v>3662253</v>
      </c>
      <c r="F21" s="26">
        <v>5095.2925988999996</v>
      </c>
      <c r="G21" s="27">
        <v>1.5558404298172099</v>
      </c>
      <c r="H21" s="30"/>
    </row>
    <row r="22" spans="2:8" x14ac:dyDescent="0.2">
      <c r="B22" s="25" t="s">
        <v>272</v>
      </c>
      <c r="C22" s="25" t="s">
        <v>273</v>
      </c>
      <c r="D22" s="25" t="s">
        <v>93</v>
      </c>
      <c r="E22" s="29">
        <v>434494</v>
      </c>
      <c r="F22" s="26">
        <v>5093.5731619999997</v>
      </c>
      <c r="G22" s="27">
        <v>1.55531540217775</v>
      </c>
      <c r="H22" s="30"/>
    </row>
    <row r="23" spans="2:8" x14ac:dyDescent="0.2">
      <c r="B23" s="25" t="s">
        <v>260</v>
      </c>
      <c r="C23" s="25" t="s">
        <v>261</v>
      </c>
      <c r="D23" s="25" t="s">
        <v>48</v>
      </c>
      <c r="E23" s="29">
        <v>1151897</v>
      </c>
      <c r="F23" s="26">
        <v>5056.2518815000003</v>
      </c>
      <c r="G23" s="27">
        <v>1.5439194016601401</v>
      </c>
      <c r="H23" s="30"/>
    </row>
    <row r="24" spans="2:8" x14ac:dyDescent="0.2">
      <c r="B24" s="25" t="s">
        <v>863</v>
      </c>
      <c r="C24" s="25" t="s">
        <v>864</v>
      </c>
      <c r="D24" s="25" t="s">
        <v>71</v>
      </c>
      <c r="E24" s="29">
        <v>58111</v>
      </c>
      <c r="F24" s="26">
        <v>5041.4198050000005</v>
      </c>
      <c r="G24" s="27">
        <v>1.5393904479584799</v>
      </c>
      <c r="H24" s="30"/>
    </row>
    <row r="25" spans="2:8" x14ac:dyDescent="0.2">
      <c r="B25" s="25" t="s">
        <v>262</v>
      </c>
      <c r="C25" s="25" t="s">
        <v>263</v>
      </c>
      <c r="D25" s="25" t="s">
        <v>42</v>
      </c>
      <c r="E25" s="29">
        <v>225339</v>
      </c>
      <c r="F25" s="26">
        <v>4931.3186759999999</v>
      </c>
      <c r="G25" s="27">
        <v>1.50577122304808</v>
      </c>
      <c r="H25" s="30"/>
    </row>
    <row r="26" spans="2:8" x14ac:dyDescent="0.2">
      <c r="B26" s="25" t="s">
        <v>208</v>
      </c>
      <c r="C26" s="25" t="s">
        <v>209</v>
      </c>
      <c r="D26" s="25" t="s">
        <v>33</v>
      </c>
      <c r="E26" s="29">
        <v>38510</v>
      </c>
      <c r="F26" s="26">
        <v>4409.3950000000004</v>
      </c>
      <c r="G26" s="27">
        <v>1.3464025625368199</v>
      </c>
      <c r="H26" s="30"/>
    </row>
    <row r="27" spans="2:8" x14ac:dyDescent="0.2">
      <c r="B27" s="25" t="s">
        <v>185</v>
      </c>
      <c r="C27" s="25" t="s">
        <v>186</v>
      </c>
      <c r="D27" s="25" t="s">
        <v>175</v>
      </c>
      <c r="E27" s="29">
        <v>174176</v>
      </c>
      <c r="F27" s="26">
        <v>4179.0047679999998</v>
      </c>
      <c r="G27" s="27">
        <v>1.27605322918196</v>
      </c>
      <c r="H27" s="30"/>
    </row>
    <row r="28" spans="2:8" x14ac:dyDescent="0.2">
      <c r="B28" s="25" t="s">
        <v>264</v>
      </c>
      <c r="C28" s="25" t="s">
        <v>265</v>
      </c>
      <c r="D28" s="25" t="s">
        <v>62</v>
      </c>
      <c r="E28" s="29">
        <v>18257795</v>
      </c>
      <c r="F28" s="26">
        <v>4168.2545984999997</v>
      </c>
      <c r="G28" s="27">
        <v>1.27277068004257</v>
      </c>
      <c r="H28" s="30"/>
    </row>
    <row r="29" spans="2:8" x14ac:dyDescent="0.2">
      <c r="B29" s="25" t="s">
        <v>277</v>
      </c>
      <c r="C29" s="25" t="s">
        <v>278</v>
      </c>
      <c r="D29" s="25" t="s">
        <v>189</v>
      </c>
      <c r="E29" s="29">
        <v>618129</v>
      </c>
      <c r="F29" s="26">
        <v>4094.486496</v>
      </c>
      <c r="G29" s="27">
        <v>1.2502456936806099</v>
      </c>
      <c r="H29" s="30"/>
    </row>
    <row r="30" spans="2:8" x14ac:dyDescent="0.2">
      <c r="B30" s="25" t="s">
        <v>270</v>
      </c>
      <c r="C30" s="25" t="s">
        <v>271</v>
      </c>
      <c r="D30" s="25" t="s">
        <v>54</v>
      </c>
      <c r="E30" s="29">
        <v>71571</v>
      </c>
      <c r="F30" s="26">
        <v>3900.6194999999998</v>
      </c>
      <c r="G30" s="27">
        <v>1.1910486790775401</v>
      </c>
      <c r="H30" s="30"/>
    </row>
    <row r="31" spans="2:8" x14ac:dyDescent="0.2">
      <c r="B31" s="25" t="s">
        <v>182</v>
      </c>
      <c r="C31" s="25" t="s">
        <v>183</v>
      </c>
      <c r="D31" s="25" t="s">
        <v>184</v>
      </c>
      <c r="E31" s="29">
        <v>1494914</v>
      </c>
      <c r="F31" s="26">
        <v>3819.5052700000001</v>
      </c>
      <c r="G31" s="27">
        <v>1.1662805630139499</v>
      </c>
      <c r="H31" s="30"/>
    </row>
    <row r="32" spans="2:8" x14ac:dyDescent="0.2">
      <c r="B32" s="25" t="s">
        <v>589</v>
      </c>
      <c r="C32" s="25" t="s">
        <v>590</v>
      </c>
      <c r="D32" s="25" t="s">
        <v>202</v>
      </c>
      <c r="E32" s="29">
        <v>265223</v>
      </c>
      <c r="F32" s="26">
        <v>3759.270802</v>
      </c>
      <c r="G32" s="27">
        <v>1.14788805291489</v>
      </c>
      <c r="H32" s="30"/>
    </row>
    <row r="33" spans="2:8" x14ac:dyDescent="0.2">
      <c r="B33" s="25" t="s">
        <v>187</v>
      </c>
      <c r="C33" s="25" t="s">
        <v>188</v>
      </c>
      <c r="D33" s="25" t="s">
        <v>189</v>
      </c>
      <c r="E33" s="29">
        <v>1136804</v>
      </c>
      <c r="F33" s="26">
        <v>3729.853924</v>
      </c>
      <c r="G33" s="27">
        <v>1.1389056505850801</v>
      </c>
      <c r="H33" s="30"/>
    </row>
    <row r="34" spans="2:8" x14ac:dyDescent="0.2">
      <c r="B34" s="25" t="s">
        <v>266</v>
      </c>
      <c r="C34" s="25" t="s">
        <v>267</v>
      </c>
      <c r="D34" s="25" t="s">
        <v>65</v>
      </c>
      <c r="E34" s="29">
        <v>81233</v>
      </c>
      <c r="F34" s="26">
        <v>3643.3000499999998</v>
      </c>
      <c r="G34" s="27">
        <v>1.1124765468755999</v>
      </c>
      <c r="H34" s="30"/>
    </row>
    <row r="35" spans="2:8" x14ac:dyDescent="0.2">
      <c r="B35" s="25" t="s">
        <v>214</v>
      </c>
      <c r="C35" s="25" t="s">
        <v>215</v>
      </c>
      <c r="D35" s="25" t="s">
        <v>45</v>
      </c>
      <c r="E35" s="29">
        <v>274544</v>
      </c>
      <c r="F35" s="26">
        <v>3590.2118879999998</v>
      </c>
      <c r="G35" s="27">
        <v>1.0962661512641401</v>
      </c>
      <c r="H35" s="30"/>
    </row>
    <row r="36" spans="2:8" x14ac:dyDescent="0.2">
      <c r="B36" s="25" t="s">
        <v>283</v>
      </c>
      <c r="C36" s="25" t="s">
        <v>284</v>
      </c>
      <c r="D36" s="25" t="s">
        <v>90</v>
      </c>
      <c r="E36" s="29">
        <v>788696</v>
      </c>
      <c r="F36" s="26">
        <v>3491.162844</v>
      </c>
      <c r="G36" s="27">
        <v>1.06602166496649</v>
      </c>
      <c r="H36" s="30"/>
    </row>
    <row r="37" spans="2:8" x14ac:dyDescent="0.2">
      <c r="B37" s="25" t="s">
        <v>206</v>
      </c>
      <c r="C37" s="25" t="s">
        <v>207</v>
      </c>
      <c r="D37" s="25" t="s">
        <v>175</v>
      </c>
      <c r="E37" s="29">
        <v>262426</v>
      </c>
      <c r="F37" s="26">
        <v>3443.5539720000002</v>
      </c>
      <c r="G37" s="27">
        <v>1.05148436285129</v>
      </c>
      <c r="H37" s="30"/>
    </row>
    <row r="38" spans="2:8" x14ac:dyDescent="0.2">
      <c r="B38" s="25" t="s">
        <v>1145</v>
      </c>
      <c r="C38" s="25" t="s">
        <v>1146</v>
      </c>
      <c r="D38" s="25" t="s">
        <v>735</v>
      </c>
      <c r="E38" s="29">
        <v>1728866</v>
      </c>
      <c r="F38" s="26">
        <v>3392.2079785999999</v>
      </c>
      <c r="G38" s="27">
        <v>1.0358059359719201</v>
      </c>
      <c r="H38" s="30"/>
    </row>
    <row r="39" spans="2:8" x14ac:dyDescent="0.2">
      <c r="B39" s="25" t="s">
        <v>233</v>
      </c>
      <c r="C39" s="25" t="s">
        <v>234</v>
      </c>
      <c r="D39" s="25" t="s">
        <v>235</v>
      </c>
      <c r="E39" s="29">
        <v>784195</v>
      </c>
      <c r="F39" s="26">
        <v>3150.5034125000002</v>
      </c>
      <c r="G39" s="27">
        <v>0.96200178661040803</v>
      </c>
      <c r="H39" s="30"/>
    </row>
    <row r="40" spans="2:8" x14ac:dyDescent="0.2">
      <c r="B40" s="25" t="s">
        <v>114</v>
      </c>
      <c r="C40" s="25" t="s">
        <v>115</v>
      </c>
      <c r="D40" s="25" t="s">
        <v>62</v>
      </c>
      <c r="E40" s="29">
        <v>2740377</v>
      </c>
      <c r="F40" s="26">
        <v>3130.3326471</v>
      </c>
      <c r="G40" s="27">
        <v>0.95584267176066295</v>
      </c>
      <c r="H40" s="30"/>
    </row>
    <row r="41" spans="2:8" x14ac:dyDescent="0.2">
      <c r="B41" s="25" t="s">
        <v>224</v>
      </c>
      <c r="C41" s="25" t="s">
        <v>225</v>
      </c>
      <c r="D41" s="25" t="s">
        <v>57</v>
      </c>
      <c r="E41" s="29">
        <v>154409</v>
      </c>
      <c r="F41" s="26">
        <v>3120.6058899999998</v>
      </c>
      <c r="G41" s="27">
        <v>0.95287262015843399</v>
      </c>
      <c r="H41" s="30"/>
    </row>
    <row r="42" spans="2:8" x14ac:dyDescent="0.2">
      <c r="B42" s="25" t="s">
        <v>936</v>
      </c>
      <c r="C42" s="25" t="s">
        <v>937</v>
      </c>
      <c r="D42" s="25" t="s">
        <v>276</v>
      </c>
      <c r="E42" s="29">
        <v>460448</v>
      </c>
      <c r="F42" s="26">
        <v>2888.6205279999999</v>
      </c>
      <c r="G42" s="27">
        <v>0.88203621610122596</v>
      </c>
      <c r="H42" s="30"/>
    </row>
    <row r="43" spans="2:8" x14ac:dyDescent="0.2">
      <c r="B43" s="25" t="s">
        <v>279</v>
      </c>
      <c r="C43" s="25" t="s">
        <v>280</v>
      </c>
      <c r="D43" s="25" t="s">
        <v>74</v>
      </c>
      <c r="E43" s="29">
        <v>606869</v>
      </c>
      <c r="F43" s="26">
        <v>2858.9598590000001</v>
      </c>
      <c r="G43" s="27">
        <v>0.87297937253240099</v>
      </c>
      <c r="H43" s="30"/>
    </row>
    <row r="44" spans="2:8" x14ac:dyDescent="0.2">
      <c r="B44" s="25" t="s">
        <v>216</v>
      </c>
      <c r="C44" s="25" t="s">
        <v>217</v>
      </c>
      <c r="D44" s="25" t="s">
        <v>39</v>
      </c>
      <c r="E44" s="29">
        <v>102884</v>
      </c>
      <c r="F44" s="26">
        <v>2730.1298240000001</v>
      </c>
      <c r="G44" s="27">
        <v>0.83364130251243096</v>
      </c>
      <c r="H44" s="30"/>
    </row>
    <row r="45" spans="2:8" x14ac:dyDescent="0.2">
      <c r="B45" s="25" t="s">
        <v>119</v>
      </c>
      <c r="C45" s="25" t="s">
        <v>120</v>
      </c>
      <c r="D45" s="25" t="s">
        <v>57</v>
      </c>
      <c r="E45" s="29">
        <v>792147</v>
      </c>
      <c r="F45" s="26">
        <v>2663.9903610000001</v>
      </c>
      <c r="G45" s="27">
        <v>0.81344571049402303</v>
      </c>
      <c r="H45" s="30"/>
    </row>
    <row r="46" spans="2:8" x14ac:dyDescent="0.2">
      <c r="B46" s="25" t="s">
        <v>317</v>
      </c>
      <c r="C46" s="25" t="s">
        <v>318</v>
      </c>
      <c r="D46" s="25" t="s">
        <v>42</v>
      </c>
      <c r="E46" s="29">
        <v>135035</v>
      </c>
      <c r="F46" s="26">
        <v>2585.9202500000001</v>
      </c>
      <c r="G46" s="27">
        <v>0.78960711188629196</v>
      </c>
      <c r="H46" s="30"/>
    </row>
    <row r="47" spans="2:8" x14ac:dyDescent="0.2">
      <c r="B47" s="25" t="s">
        <v>914</v>
      </c>
      <c r="C47" s="25" t="s">
        <v>915</v>
      </c>
      <c r="D47" s="25" t="s">
        <v>170</v>
      </c>
      <c r="E47" s="29">
        <v>182329</v>
      </c>
      <c r="F47" s="26">
        <v>2554.2469609999998</v>
      </c>
      <c r="G47" s="27">
        <v>0.77993571763071501</v>
      </c>
      <c r="H47" s="30"/>
    </row>
    <row r="48" spans="2:8" x14ac:dyDescent="0.2">
      <c r="B48" s="25" t="s">
        <v>190</v>
      </c>
      <c r="C48" s="25" t="s">
        <v>191</v>
      </c>
      <c r="D48" s="25" t="s">
        <v>39</v>
      </c>
      <c r="E48" s="29">
        <v>48821</v>
      </c>
      <c r="F48" s="26">
        <v>2491.042704</v>
      </c>
      <c r="G48" s="27">
        <v>0.76063638663677302</v>
      </c>
      <c r="H48" s="30"/>
    </row>
    <row r="49" spans="2:8" x14ac:dyDescent="0.2">
      <c r="B49" s="25" t="s">
        <v>200</v>
      </c>
      <c r="C49" s="25" t="s">
        <v>201</v>
      </c>
      <c r="D49" s="25" t="s">
        <v>202</v>
      </c>
      <c r="E49" s="29">
        <v>695848</v>
      </c>
      <c r="F49" s="26">
        <v>2278.2063520000002</v>
      </c>
      <c r="G49" s="27">
        <v>0.69564710585476297</v>
      </c>
      <c r="H49" s="30"/>
    </row>
    <row r="50" spans="2:8" x14ac:dyDescent="0.2">
      <c r="B50" s="25" t="s">
        <v>867</v>
      </c>
      <c r="C50" s="25" t="s">
        <v>868</v>
      </c>
      <c r="D50" s="25" t="s">
        <v>57</v>
      </c>
      <c r="E50" s="29">
        <v>97342</v>
      </c>
      <c r="F50" s="26">
        <v>2239.2553680000001</v>
      </c>
      <c r="G50" s="27">
        <v>0.68375347766519701</v>
      </c>
      <c r="H50" s="30"/>
    </row>
    <row r="51" spans="2:8" x14ac:dyDescent="0.2">
      <c r="B51" s="25" t="s">
        <v>865</v>
      </c>
      <c r="C51" s="25" t="s">
        <v>866</v>
      </c>
      <c r="D51" s="25" t="s">
        <v>276</v>
      </c>
      <c r="E51" s="29">
        <v>93459</v>
      </c>
      <c r="F51" s="26">
        <v>2234.6046900000001</v>
      </c>
      <c r="G51" s="27">
        <v>0.68233339967791495</v>
      </c>
      <c r="H51" s="30"/>
    </row>
    <row r="52" spans="2:8" x14ac:dyDescent="0.2">
      <c r="B52" s="25" t="s">
        <v>992</v>
      </c>
      <c r="C52" s="25" t="s">
        <v>993</v>
      </c>
      <c r="D52" s="25" t="s">
        <v>71</v>
      </c>
      <c r="E52" s="29">
        <v>34870</v>
      </c>
      <c r="F52" s="26">
        <v>2228.8904000000002</v>
      </c>
      <c r="G52" s="27">
        <v>0.68058854926213697</v>
      </c>
      <c r="H52" s="30"/>
    </row>
    <row r="53" spans="2:8" x14ac:dyDescent="0.2">
      <c r="B53" s="25" t="s">
        <v>633</v>
      </c>
      <c r="C53" s="25" t="s">
        <v>634</v>
      </c>
      <c r="D53" s="25" t="s">
        <v>93</v>
      </c>
      <c r="E53" s="29">
        <v>62824</v>
      </c>
      <c r="F53" s="26">
        <v>2136.0160000000001</v>
      </c>
      <c r="G53" s="27">
        <v>0.65222948182679297</v>
      </c>
      <c r="H53" s="30"/>
    </row>
    <row r="54" spans="2:8" x14ac:dyDescent="0.2">
      <c r="B54" s="25" t="s">
        <v>91</v>
      </c>
      <c r="C54" s="25" t="s">
        <v>92</v>
      </c>
      <c r="D54" s="25" t="s">
        <v>93</v>
      </c>
      <c r="E54" s="29">
        <v>63650</v>
      </c>
      <c r="F54" s="26">
        <v>2088.9929999999999</v>
      </c>
      <c r="G54" s="27">
        <v>0.63787107490290196</v>
      </c>
      <c r="H54" s="30"/>
    </row>
    <row r="55" spans="2:8" x14ac:dyDescent="0.2">
      <c r="B55" s="25" t="s">
        <v>1361</v>
      </c>
      <c r="C55" s="25" t="s">
        <v>1362</v>
      </c>
      <c r="D55" s="25" t="s">
        <v>62</v>
      </c>
      <c r="E55" s="29">
        <v>3014647</v>
      </c>
      <c r="F55" s="26">
        <v>2083.4225416999998</v>
      </c>
      <c r="G55" s="27">
        <v>0.63617014329445598</v>
      </c>
      <c r="H55" s="30"/>
    </row>
    <row r="56" spans="2:8" x14ac:dyDescent="0.2">
      <c r="B56" s="25" t="s">
        <v>311</v>
      </c>
      <c r="C56" s="25" t="s">
        <v>312</v>
      </c>
      <c r="D56" s="25" t="s">
        <v>93</v>
      </c>
      <c r="E56" s="29">
        <v>67753</v>
      </c>
      <c r="F56" s="26">
        <v>2076.6972030000002</v>
      </c>
      <c r="G56" s="27">
        <v>0.63411657057992099</v>
      </c>
      <c r="H56" s="30"/>
    </row>
    <row r="57" spans="2:8" x14ac:dyDescent="0.2">
      <c r="B57" s="25" t="s">
        <v>1363</v>
      </c>
      <c r="C57" s="25" t="s">
        <v>1364</v>
      </c>
      <c r="D57" s="25" t="s">
        <v>48</v>
      </c>
      <c r="E57" s="29">
        <v>1617851</v>
      </c>
      <c r="F57" s="26">
        <v>1964.0711140000001</v>
      </c>
      <c r="G57" s="27">
        <v>0.59972635268424601</v>
      </c>
      <c r="H57" s="30"/>
    </row>
    <row r="58" spans="2:8" x14ac:dyDescent="0.2">
      <c r="B58" s="25" t="s">
        <v>299</v>
      </c>
      <c r="C58" s="25" t="s">
        <v>300</v>
      </c>
      <c r="D58" s="25" t="s">
        <v>90</v>
      </c>
      <c r="E58" s="29">
        <v>43347</v>
      </c>
      <c r="F58" s="26">
        <v>1926.860844</v>
      </c>
      <c r="G58" s="27">
        <v>0.58836424906670004</v>
      </c>
      <c r="H58" s="30"/>
    </row>
    <row r="59" spans="2:8" x14ac:dyDescent="0.2">
      <c r="B59" s="25" t="s">
        <v>116</v>
      </c>
      <c r="C59" s="25" t="s">
        <v>117</v>
      </c>
      <c r="D59" s="25" t="s">
        <v>118</v>
      </c>
      <c r="E59" s="29">
        <v>186092</v>
      </c>
      <c r="F59" s="26">
        <v>1889.671214</v>
      </c>
      <c r="G59" s="27">
        <v>0.57700844784412997</v>
      </c>
      <c r="H59" s="30"/>
    </row>
    <row r="60" spans="2:8" x14ac:dyDescent="0.2">
      <c r="B60" s="25" t="s">
        <v>660</v>
      </c>
      <c r="C60" s="25" t="s">
        <v>661</v>
      </c>
      <c r="D60" s="25" t="s">
        <v>30</v>
      </c>
      <c r="E60" s="29">
        <v>117446</v>
      </c>
      <c r="F60" s="26">
        <v>1847.5430260000001</v>
      </c>
      <c r="G60" s="27">
        <v>0.56414466488110804</v>
      </c>
      <c r="H60" s="30"/>
    </row>
    <row r="61" spans="2:8" x14ac:dyDescent="0.2">
      <c r="B61" s="25" t="s">
        <v>1004</v>
      </c>
      <c r="C61" s="25" t="s">
        <v>1005</v>
      </c>
      <c r="D61" s="25" t="s">
        <v>276</v>
      </c>
      <c r="E61" s="29">
        <v>62428</v>
      </c>
      <c r="F61" s="26">
        <v>1828.141552</v>
      </c>
      <c r="G61" s="27">
        <v>0.55822045207853699</v>
      </c>
      <c r="H61" s="30"/>
    </row>
    <row r="62" spans="2:8" x14ac:dyDescent="0.2">
      <c r="B62" s="25" t="s">
        <v>297</v>
      </c>
      <c r="C62" s="25" t="s">
        <v>298</v>
      </c>
      <c r="D62" s="25" t="s">
        <v>93</v>
      </c>
      <c r="E62" s="29">
        <v>929956</v>
      </c>
      <c r="F62" s="26">
        <v>1786.0734935999999</v>
      </c>
      <c r="G62" s="27">
        <v>0.54537502960431805</v>
      </c>
      <c r="H62" s="30"/>
    </row>
    <row r="63" spans="2:8" x14ac:dyDescent="0.2">
      <c r="B63" s="25" t="s">
        <v>60</v>
      </c>
      <c r="C63" s="25" t="s">
        <v>61</v>
      </c>
      <c r="D63" s="25" t="s">
        <v>62</v>
      </c>
      <c r="E63" s="29">
        <v>134554</v>
      </c>
      <c r="F63" s="26">
        <v>1749.202</v>
      </c>
      <c r="G63" s="27">
        <v>0.53411637088410802</v>
      </c>
      <c r="H63" s="30"/>
    </row>
    <row r="64" spans="2:8" x14ac:dyDescent="0.2">
      <c r="B64" s="25" t="s">
        <v>912</v>
      </c>
      <c r="C64" s="25" t="s">
        <v>913</v>
      </c>
      <c r="D64" s="25" t="s">
        <v>48</v>
      </c>
      <c r="E64" s="29">
        <v>14952</v>
      </c>
      <c r="F64" s="26">
        <v>1674.3997199999999</v>
      </c>
      <c r="G64" s="27">
        <v>0.51127559987683902</v>
      </c>
      <c r="H64" s="30"/>
    </row>
    <row r="65" spans="2:8" x14ac:dyDescent="0.2">
      <c r="B65" s="25" t="s">
        <v>301</v>
      </c>
      <c r="C65" s="25" t="s">
        <v>302</v>
      </c>
      <c r="D65" s="25" t="s">
        <v>90</v>
      </c>
      <c r="E65" s="29">
        <v>9414</v>
      </c>
      <c r="F65" s="26">
        <v>1666.4662800000001</v>
      </c>
      <c r="G65" s="27">
        <v>0.50885313512924202</v>
      </c>
      <c r="H65" s="30"/>
    </row>
    <row r="66" spans="2:8" x14ac:dyDescent="0.2">
      <c r="B66" s="25" t="s">
        <v>1038</v>
      </c>
      <c r="C66" s="25" t="s">
        <v>1039</v>
      </c>
      <c r="D66" s="25" t="s">
        <v>1040</v>
      </c>
      <c r="E66" s="29">
        <v>136144</v>
      </c>
      <c r="F66" s="26">
        <v>1644.211088</v>
      </c>
      <c r="G66" s="27">
        <v>0.50205754354841303</v>
      </c>
      <c r="H66" s="30"/>
    </row>
    <row r="67" spans="2:8" x14ac:dyDescent="0.2">
      <c r="B67" s="25" t="s">
        <v>1229</v>
      </c>
      <c r="C67" s="25" t="s">
        <v>1230</v>
      </c>
      <c r="D67" s="25" t="s">
        <v>57</v>
      </c>
      <c r="E67" s="29">
        <v>1256207</v>
      </c>
      <c r="F67" s="26">
        <v>1607.8193392999999</v>
      </c>
      <c r="G67" s="27">
        <v>0.49094537425877699</v>
      </c>
      <c r="H67" s="30"/>
    </row>
    <row r="68" spans="2:8" x14ac:dyDescent="0.2">
      <c r="B68" s="25" t="s">
        <v>1032</v>
      </c>
      <c r="C68" s="25" t="s">
        <v>1033</v>
      </c>
      <c r="D68" s="25" t="s">
        <v>85</v>
      </c>
      <c r="E68" s="29">
        <v>851406</v>
      </c>
      <c r="F68" s="26">
        <v>1570.7589293999999</v>
      </c>
      <c r="G68" s="27">
        <v>0.47962903021202502</v>
      </c>
      <c r="H68" s="30"/>
    </row>
    <row r="69" spans="2:8" x14ac:dyDescent="0.2">
      <c r="B69" s="25" t="s">
        <v>986</v>
      </c>
      <c r="C69" s="25" t="s">
        <v>987</v>
      </c>
      <c r="D69" s="25" t="s">
        <v>68</v>
      </c>
      <c r="E69" s="29">
        <v>1030204</v>
      </c>
      <c r="F69" s="26">
        <v>1550.3539996</v>
      </c>
      <c r="G69" s="27">
        <v>0.47339841359203499</v>
      </c>
      <c r="H69" s="30"/>
    </row>
    <row r="70" spans="2:8" x14ac:dyDescent="0.2">
      <c r="B70" s="25" t="s">
        <v>281</v>
      </c>
      <c r="C70" s="25" t="s">
        <v>282</v>
      </c>
      <c r="D70" s="25" t="s">
        <v>48</v>
      </c>
      <c r="E70" s="29">
        <v>888275</v>
      </c>
      <c r="F70" s="26">
        <v>1516.1077700000001</v>
      </c>
      <c r="G70" s="27">
        <v>0.46294137554244602</v>
      </c>
      <c r="H70" s="30"/>
    </row>
    <row r="71" spans="2:8" x14ac:dyDescent="0.2">
      <c r="B71" s="25" t="s">
        <v>1130</v>
      </c>
      <c r="C71" s="25" t="s">
        <v>1131</v>
      </c>
      <c r="D71" s="25" t="s">
        <v>36</v>
      </c>
      <c r="E71" s="29">
        <v>315257</v>
      </c>
      <c r="F71" s="26">
        <v>1516.070913</v>
      </c>
      <c r="G71" s="27">
        <v>0.46293012130932698</v>
      </c>
      <c r="H71" s="30"/>
    </row>
    <row r="72" spans="2:8" x14ac:dyDescent="0.2">
      <c r="B72" s="25" t="s">
        <v>976</v>
      </c>
      <c r="C72" s="25" t="s">
        <v>977</v>
      </c>
      <c r="D72" s="25" t="s">
        <v>121</v>
      </c>
      <c r="E72" s="29">
        <v>101850</v>
      </c>
      <c r="F72" s="26">
        <v>1463.5844999999999</v>
      </c>
      <c r="G72" s="27">
        <v>0.446903468908812</v>
      </c>
      <c r="H72" s="30"/>
    </row>
    <row r="73" spans="2:8" x14ac:dyDescent="0.2">
      <c r="B73" s="25" t="s">
        <v>198</v>
      </c>
      <c r="C73" s="25" t="s">
        <v>199</v>
      </c>
      <c r="D73" s="25" t="s">
        <v>57</v>
      </c>
      <c r="E73" s="29">
        <v>129594</v>
      </c>
      <c r="F73" s="26">
        <v>1438.3638060000001</v>
      </c>
      <c r="G73" s="27">
        <v>0.439202365462521</v>
      </c>
      <c r="H73" s="30"/>
    </row>
    <row r="74" spans="2:8" x14ac:dyDescent="0.2">
      <c r="B74" s="25" t="s">
        <v>192</v>
      </c>
      <c r="C74" s="25" t="s">
        <v>193</v>
      </c>
      <c r="D74" s="25" t="s">
        <v>42</v>
      </c>
      <c r="E74" s="29">
        <v>68002</v>
      </c>
      <c r="F74" s="26">
        <v>1349.703696</v>
      </c>
      <c r="G74" s="27">
        <v>0.41213012555232997</v>
      </c>
      <c r="H74" s="30"/>
    </row>
    <row r="75" spans="2:8" x14ac:dyDescent="0.2">
      <c r="B75" s="25" t="s">
        <v>1365</v>
      </c>
      <c r="C75" s="25" t="s">
        <v>1366</v>
      </c>
      <c r="D75" s="25" t="s">
        <v>42</v>
      </c>
      <c r="E75" s="29">
        <v>156708</v>
      </c>
      <c r="F75" s="26">
        <v>1217.151036</v>
      </c>
      <c r="G75" s="27">
        <v>0.37165535722355297</v>
      </c>
      <c r="H75" s="30"/>
    </row>
    <row r="76" spans="2:8" x14ac:dyDescent="0.2">
      <c r="B76" s="25" t="s">
        <v>1173</v>
      </c>
      <c r="C76" s="25" t="s">
        <v>1174</v>
      </c>
      <c r="D76" s="25" t="s">
        <v>48</v>
      </c>
      <c r="E76" s="29">
        <v>170016</v>
      </c>
      <c r="F76" s="26">
        <v>1211.449008</v>
      </c>
      <c r="G76" s="27">
        <v>0.36991425099223102</v>
      </c>
      <c r="H76" s="30"/>
    </row>
    <row r="77" spans="2:8" x14ac:dyDescent="0.2">
      <c r="B77" s="25" t="s">
        <v>96</v>
      </c>
      <c r="C77" s="25" t="s">
        <v>97</v>
      </c>
      <c r="D77" s="25" t="s">
        <v>93</v>
      </c>
      <c r="E77" s="29">
        <v>45458</v>
      </c>
      <c r="F77" s="26">
        <v>1191.9542180000001</v>
      </c>
      <c r="G77" s="27">
        <v>0.36396154428028599</v>
      </c>
      <c r="H77" s="30"/>
    </row>
    <row r="78" spans="2:8" x14ac:dyDescent="0.2">
      <c r="B78" s="25" t="s">
        <v>1020</v>
      </c>
      <c r="C78" s="25" t="s">
        <v>1021</v>
      </c>
      <c r="D78" s="25" t="s">
        <v>202</v>
      </c>
      <c r="E78" s="29">
        <v>773543</v>
      </c>
      <c r="F78" s="26">
        <v>1130.6104488000001</v>
      </c>
      <c r="G78" s="27">
        <v>0.345230310619762</v>
      </c>
      <c r="H78" s="30"/>
    </row>
    <row r="79" spans="2:8" x14ac:dyDescent="0.2">
      <c r="B79" s="25" t="s">
        <v>180</v>
      </c>
      <c r="C79" s="25" t="s">
        <v>181</v>
      </c>
      <c r="D79" s="25" t="s">
        <v>57</v>
      </c>
      <c r="E79" s="29">
        <v>104738</v>
      </c>
      <c r="F79" s="26">
        <v>1107.0806600000001</v>
      </c>
      <c r="G79" s="27">
        <v>0.338045522698455</v>
      </c>
      <c r="H79" s="30"/>
    </row>
    <row r="80" spans="2:8" x14ac:dyDescent="0.2">
      <c r="B80" s="25" t="s">
        <v>52</v>
      </c>
      <c r="C80" s="25" t="s">
        <v>53</v>
      </c>
      <c r="D80" s="25" t="s">
        <v>54</v>
      </c>
      <c r="E80" s="29">
        <v>24405</v>
      </c>
      <c r="F80" s="26">
        <v>1059.494265</v>
      </c>
      <c r="G80" s="27">
        <v>0.32351508390358902</v>
      </c>
      <c r="H80" s="30"/>
    </row>
    <row r="81" spans="2:8" x14ac:dyDescent="0.2">
      <c r="B81" s="25" t="s">
        <v>285</v>
      </c>
      <c r="C81" s="25" t="s">
        <v>286</v>
      </c>
      <c r="D81" s="25" t="s">
        <v>57</v>
      </c>
      <c r="E81" s="29">
        <v>327033</v>
      </c>
      <c r="F81" s="26">
        <v>1057.297689</v>
      </c>
      <c r="G81" s="27">
        <v>0.32284436251092502</v>
      </c>
      <c r="H81" s="30"/>
    </row>
    <row r="82" spans="2:8" x14ac:dyDescent="0.2">
      <c r="B82" s="25" t="s">
        <v>289</v>
      </c>
      <c r="C82" s="25" t="s">
        <v>290</v>
      </c>
      <c r="D82" s="25" t="s">
        <v>57</v>
      </c>
      <c r="E82" s="29">
        <v>8986</v>
      </c>
      <c r="F82" s="26">
        <v>1046.3298400000001</v>
      </c>
      <c r="G82" s="27">
        <v>0.31949534524231599</v>
      </c>
      <c r="H82" s="30"/>
    </row>
    <row r="83" spans="2:8" x14ac:dyDescent="0.2">
      <c r="B83" s="25" t="s">
        <v>309</v>
      </c>
      <c r="C83" s="25" t="s">
        <v>310</v>
      </c>
      <c r="D83" s="25" t="s">
        <v>90</v>
      </c>
      <c r="E83" s="29">
        <v>25987</v>
      </c>
      <c r="F83" s="26">
        <v>1013.9087919999999</v>
      </c>
      <c r="G83" s="27">
        <v>0.30959562382762601</v>
      </c>
      <c r="H83" s="30"/>
    </row>
    <row r="84" spans="2:8" x14ac:dyDescent="0.2">
      <c r="B84" s="25" t="s">
        <v>922</v>
      </c>
      <c r="C84" s="25" t="s">
        <v>923</v>
      </c>
      <c r="D84" s="25" t="s">
        <v>106</v>
      </c>
      <c r="E84" s="29">
        <v>52004</v>
      </c>
      <c r="F84" s="26">
        <v>1006.069384</v>
      </c>
      <c r="G84" s="27">
        <v>0.30720187161899598</v>
      </c>
      <c r="H84" s="30"/>
    </row>
    <row r="85" spans="2:8" x14ac:dyDescent="0.2">
      <c r="B85" s="25" t="s">
        <v>323</v>
      </c>
      <c r="C85" s="25" t="s">
        <v>324</v>
      </c>
      <c r="D85" s="25" t="s">
        <v>90</v>
      </c>
      <c r="E85" s="29">
        <v>2903</v>
      </c>
      <c r="F85" s="26">
        <v>980.05280000000005</v>
      </c>
      <c r="G85" s="27">
        <v>0.29925774428042501</v>
      </c>
      <c r="H85" s="30"/>
    </row>
    <row r="86" spans="2:8" x14ac:dyDescent="0.2">
      <c r="B86" s="25" t="s">
        <v>307</v>
      </c>
      <c r="C86" s="25" t="s">
        <v>308</v>
      </c>
      <c r="D86" s="25" t="s">
        <v>85</v>
      </c>
      <c r="E86" s="29">
        <v>301721</v>
      </c>
      <c r="F86" s="26">
        <v>977.72690050000006</v>
      </c>
      <c r="G86" s="27">
        <v>0.29854753413889701</v>
      </c>
      <c r="H86" s="30"/>
    </row>
    <row r="87" spans="2:8" x14ac:dyDescent="0.2">
      <c r="B87" s="25" t="s">
        <v>295</v>
      </c>
      <c r="C87" s="25" t="s">
        <v>296</v>
      </c>
      <c r="D87" s="25" t="s">
        <v>39</v>
      </c>
      <c r="E87" s="29">
        <v>193185</v>
      </c>
      <c r="F87" s="26">
        <v>961.57833749999998</v>
      </c>
      <c r="G87" s="27">
        <v>0.29361659313576899</v>
      </c>
      <c r="H87" s="30"/>
    </row>
    <row r="88" spans="2:8" x14ac:dyDescent="0.2">
      <c r="B88" s="25" t="s">
        <v>293</v>
      </c>
      <c r="C88" s="25" t="s">
        <v>294</v>
      </c>
      <c r="D88" s="25" t="s">
        <v>175</v>
      </c>
      <c r="E88" s="29">
        <v>7639</v>
      </c>
      <c r="F88" s="26">
        <v>957.93060000000003</v>
      </c>
      <c r="G88" s="27">
        <v>0.29250276161977701</v>
      </c>
      <c r="H88" s="30"/>
    </row>
    <row r="89" spans="2:8" x14ac:dyDescent="0.2">
      <c r="B89" s="25" t="s">
        <v>623</v>
      </c>
      <c r="C89" s="25" t="s">
        <v>624</v>
      </c>
      <c r="D89" s="25" t="s">
        <v>90</v>
      </c>
      <c r="E89" s="29">
        <v>29397</v>
      </c>
      <c r="F89" s="26">
        <v>949.40551200000004</v>
      </c>
      <c r="G89" s="27">
        <v>0.289899637987384</v>
      </c>
      <c r="H89" s="30"/>
    </row>
    <row r="90" spans="2:8" x14ac:dyDescent="0.2">
      <c r="B90" s="25" t="s">
        <v>1227</v>
      </c>
      <c r="C90" s="25" t="s">
        <v>1228</v>
      </c>
      <c r="D90" s="25" t="s">
        <v>48</v>
      </c>
      <c r="E90" s="29">
        <v>225663</v>
      </c>
      <c r="F90" s="26">
        <v>882.45516150000003</v>
      </c>
      <c r="G90" s="27">
        <v>0.26945644261116197</v>
      </c>
      <c r="H90" s="30"/>
    </row>
    <row r="91" spans="2:8" x14ac:dyDescent="0.2">
      <c r="B91" s="25" t="s">
        <v>1367</v>
      </c>
      <c r="C91" s="25" t="s">
        <v>1368</v>
      </c>
      <c r="D91" s="25" t="s">
        <v>39</v>
      </c>
      <c r="E91" s="29">
        <v>442595</v>
      </c>
      <c r="F91" s="26">
        <v>853.36741949999998</v>
      </c>
      <c r="G91" s="27">
        <v>0.26057454149610898</v>
      </c>
      <c r="H91" s="30"/>
    </row>
    <row r="92" spans="2:8" x14ac:dyDescent="0.2">
      <c r="B92" s="25" t="s">
        <v>1233</v>
      </c>
      <c r="C92" s="25" t="s">
        <v>1234</v>
      </c>
      <c r="D92" s="25" t="s">
        <v>100</v>
      </c>
      <c r="E92" s="29">
        <v>285430</v>
      </c>
      <c r="F92" s="26">
        <v>826.60527999999999</v>
      </c>
      <c r="G92" s="27">
        <v>0.25240275983405103</v>
      </c>
      <c r="H92" s="30"/>
    </row>
    <row r="93" spans="2:8" x14ac:dyDescent="0.2">
      <c r="B93" s="25" t="s">
        <v>990</v>
      </c>
      <c r="C93" s="25" t="s">
        <v>991</v>
      </c>
      <c r="D93" s="25" t="s">
        <v>39</v>
      </c>
      <c r="E93" s="29">
        <v>65864</v>
      </c>
      <c r="F93" s="26">
        <v>819.87507200000005</v>
      </c>
      <c r="G93" s="27">
        <v>0.25034770028560899</v>
      </c>
      <c r="H93" s="30"/>
    </row>
    <row r="94" spans="2:8" x14ac:dyDescent="0.2">
      <c r="B94" s="25" t="s">
        <v>1369</v>
      </c>
      <c r="C94" s="25" t="s">
        <v>1370</v>
      </c>
      <c r="D94" s="25" t="s">
        <v>1251</v>
      </c>
      <c r="E94" s="29">
        <v>109855</v>
      </c>
      <c r="F94" s="26">
        <v>800.23874750000004</v>
      </c>
      <c r="G94" s="27">
        <v>0.24435177621312101</v>
      </c>
      <c r="H94" s="30"/>
    </row>
    <row r="95" spans="2:8" x14ac:dyDescent="0.2">
      <c r="B95" s="25" t="s">
        <v>816</v>
      </c>
      <c r="C95" s="25" t="s">
        <v>817</v>
      </c>
      <c r="D95" s="25" t="s">
        <v>51</v>
      </c>
      <c r="E95" s="29">
        <v>408935</v>
      </c>
      <c r="F95" s="26">
        <v>787.40434249999998</v>
      </c>
      <c r="G95" s="27">
        <v>0.240432808694758</v>
      </c>
      <c r="H95" s="30"/>
    </row>
    <row r="96" spans="2:8" x14ac:dyDescent="0.2">
      <c r="B96" s="25" t="s">
        <v>591</v>
      </c>
      <c r="C96" s="25" t="s">
        <v>592</v>
      </c>
      <c r="D96" s="25" t="s">
        <v>103</v>
      </c>
      <c r="E96" s="29">
        <v>110714</v>
      </c>
      <c r="F96" s="26">
        <v>765.08909700000004</v>
      </c>
      <c r="G96" s="27">
        <v>0.23361887986215399</v>
      </c>
      <c r="H96" s="30"/>
    </row>
    <row r="97" spans="2:8" x14ac:dyDescent="0.2">
      <c r="B97" s="25" t="s">
        <v>861</v>
      </c>
      <c r="C97" s="25" t="s">
        <v>862</v>
      </c>
      <c r="D97" s="25" t="s">
        <v>62</v>
      </c>
      <c r="E97" s="29">
        <v>210902</v>
      </c>
      <c r="F97" s="26">
        <v>733.09535200000005</v>
      </c>
      <c r="G97" s="27">
        <v>0.22384963481761799</v>
      </c>
      <c r="H97" s="30"/>
    </row>
    <row r="98" spans="2:8" x14ac:dyDescent="0.2">
      <c r="B98" s="25" t="s">
        <v>222</v>
      </c>
      <c r="C98" s="25" t="s">
        <v>223</v>
      </c>
      <c r="D98" s="25" t="s">
        <v>122</v>
      </c>
      <c r="E98" s="29">
        <v>45067</v>
      </c>
      <c r="F98" s="26">
        <v>717.96237699999995</v>
      </c>
      <c r="G98" s="27">
        <v>0.21922880218211999</v>
      </c>
      <c r="H98" s="30"/>
    </row>
    <row r="99" spans="2:8" x14ac:dyDescent="0.2">
      <c r="B99" s="25" t="s">
        <v>291</v>
      </c>
      <c r="C99" s="25" t="s">
        <v>292</v>
      </c>
      <c r="D99" s="25" t="s">
        <v>51</v>
      </c>
      <c r="E99" s="29">
        <v>87338</v>
      </c>
      <c r="F99" s="26">
        <v>716.17160000000001</v>
      </c>
      <c r="G99" s="27">
        <v>0.21868199094345001</v>
      </c>
      <c r="H99" s="30"/>
    </row>
    <row r="100" spans="2:8" x14ac:dyDescent="0.2">
      <c r="B100" s="25" t="s">
        <v>1371</v>
      </c>
      <c r="C100" s="25" t="s">
        <v>1372</v>
      </c>
      <c r="D100" s="25" t="s">
        <v>42</v>
      </c>
      <c r="E100" s="29">
        <v>38621</v>
      </c>
      <c r="F100" s="26">
        <v>702.74771599999997</v>
      </c>
      <c r="G100" s="27">
        <v>0.21458302684139199</v>
      </c>
      <c r="H100" s="30"/>
    </row>
    <row r="101" spans="2:8" x14ac:dyDescent="0.2">
      <c r="B101" s="25" t="s">
        <v>1373</v>
      </c>
      <c r="C101" s="25" t="s">
        <v>1374</v>
      </c>
      <c r="D101" s="25" t="s">
        <v>57</v>
      </c>
      <c r="E101" s="29">
        <v>498192</v>
      </c>
      <c r="F101" s="26">
        <v>634.24823519999995</v>
      </c>
      <c r="G101" s="27">
        <v>0.193666806706529</v>
      </c>
      <c r="H101" s="30"/>
    </row>
    <row r="102" spans="2:8" x14ac:dyDescent="0.2">
      <c r="B102" s="25" t="s">
        <v>86</v>
      </c>
      <c r="C102" s="25" t="s">
        <v>87</v>
      </c>
      <c r="D102" s="25" t="s">
        <v>62</v>
      </c>
      <c r="E102" s="29">
        <v>173694</v>
      </c>
      <c r="F102" s="26">
        <v>619.56649800000002</v>
      </c>
      <c r="G102" s="27">
        <v>0.18918375889870701</v>
      </c>
      <c r="H102" s="30"/>
    </row>
    <row r="103" spans="2:8" x14ac:dyDescent="0.2">
      <c r="B103" s="25" t="s">
        <v>859</v>
      </c>
      <c r="C103" s="25" t="s">
        <v>860</v>
      </c>
      <c r="D103" s="25" t="s">
        <v>54</v>
      </c>
      <c r="E103" s="29">
        <v>34955</v>
      </c>
      <c r="F103" s="26">
        <v>600.42203500000005</v>
      </c>
      <c r="G103" s="27">
        <v>0.183338024043564</v>
      </c>
      <c r="H103" s="30"/>
    </row>
    <row r="104" spans="2:8" x14ac:dyDescent="0.2">
      <c r="B104" s="25" t="s">
        <v>1375</v>
      </c>
      <c r="C104" s="25" t="s">
        <v>1376</v>
      </c>
      <c r="D104" s="25" t="s">
        <v>39</v>
      </c>
      <c r="E104" s="29">
        <v>171163</v>
      </c>
      <c r="F104" s="26">
        <v>592.82305050000002</v>
      </c>
      <c r="G104" s="27">
        <v>0.181017684812564</v>
      </c>
      <c r="H104" s="30"/>
    </row>
    <row r="105" spans="2:8" x14ac:dyDescent="0.2">
      <c r="B105" s="25" t="s">
        <v>1377</v>
      </c>
      <c r="C105" s="25" t="s">
        <v>1378</v>
      </c>
      <c r="D105" s="25" t="s">
        <v>90</v>
      </c>
      <c r="E105" s="29">
        <v>8406</v>
      </c>
      <c r="F105" s="26">
        <v>592.07660999999996</v>
      </c>
      <c r="G105" s="27">
        <v>0.180789760255571</v>
      </c>
      <c r="H105" s="30"/>
    </row>
    <row r="106" spans="2:8" x14ac:dyDescent="0.2">
      <c r="B106" s="25" t="s">
        <v>78</v>
      </c>
      <c r="C106" s="25" t="s">
        <v>79</v>
      </c>
      <c r="D106" s="25" t="s">
        <v>42</v>
      </c>
      <c r="E106" s="29">
        <v>23785</v>
      </c>
      <c r="F106" s="26">
        <v>589.86800000000005</v>
      </c>
      <c r="G106" s="27">
        <v>0.18011536429792999</v>
      </c>
      <c r="H106" s="30"/>
    </row>
    <row r="107" spans="2:8" x14ac:dyDescent="0.2">
      <c r="B107" s="25" t="s">
        <v>1379</v>
      </c>
      <c r="C107" s="25" t="s">
        <v>1380</v>
      </c>
      <c r="D107" s="25" t="s">
        <v>90</v>
      </c>
      <c r="E107" s="29">
        <v>75895</v>
      </c>
      <c r="F107" s="26">
        <v>589.70415000000003</v>
      </c>
      <c r="G107" s="27">
        <v>0.18006533293084401</v>
      </c>
      <c r="H107" s="30"/>
    </row>
    <row r="108" spans="2:8" x14ac:dyDescent="0.2">
      <c r="B108" s="25" t="s">
        <v>1335</v>
      </c>
      <c r="C108" s="25" t="s">
        <v>1336</v>
      </c>
      <c r="D108" s="25" t="s">
        <v>230</v>
      </c>
      <c r="E108" s="29">
        <v>35947</v>
      </c>
      <c r="F108" s="26">
        <v>540.24746300000004</v>
      </c>
      <c r="G108" s="27">
        <v>0.16496380310387601</v>
      </c>
      <c r="H108" s="30"/>
    </row>
    <row r="109" spans="2:8" x14ac:dyDescent="0.2">
      <c r="B109" s="25" t="s">
        <v>303</v>
      </c>
      <c r="C109" s="25" t="s">
        <v>304</v>
      </c>
      <c r="D109" s="25" t="s">
        <v>42</v>
      </c>
      <c r="E109" s="29">
        <v>27173</v>
      </c>
      <c r="F109" s="26">
        <v>536.63957700000003</v>
      </c>
      <c r="G109" s="27">
        <v>0.163862140187367</v>
      </c>
      <c r="H109" s="30"/>
    </row>
    <row r="110" spans="2:8" x14ac:dyDescent="0.2">
      <c r="B110" s="25" t="s">
        <v>910</v>
      </c>
      <c r="C110" s="25" t="s">
        <v>911</v>
      </c>
      <c r="D110" s="25" t="s">
        <v>42</v>
      </c>
      <c r="E110" s="29">
        <v>15876</v>
      </c>
      <c r="F110" s="26">
        <v>501.77685600000001</v>
      </c>
      <c r="G110" s="27">
        <v>0.15321685735573001</v>
      </c>
      <c r="H110" s="30"/>
    </row>
    <row r="111" spans="2:8" x14ac:dyDescent="0.2">
      <c r="B111" s="25" t="s">
        <v>1087</v>
      </c>
      <c r="C111" s="25" t="s">
        <v>1088</v>
      </c>
      <c r="D111" s="25" t="s">
        <v>57</v>
      </c>
      <c r="E111" s="29">
        <v>36293</v>
      </c>
      <c r="F111" s="26">
        <v>494.85505499999999</v>
      </c>
      <c r="G111" s="27">
        <v>0.15110329515416501</v>
      </c>
      <c r="H111" s="30"/>
    </row>
    <row r="112" spans="2:8" x14ac:dyDescent="0.2">
      <c r="B112" s="25" t="s">
        <v>325</v>
      </c>
      <c r="C112" s="25" t="s">
        <v>326</v>
      </c>
      <c r="D112" s="25" t="s">
        <v>276</v>
      </c>
      <c r="E112" s="29">
        <v>8593</v>
      </c>
      <c r="F112" s="26">
        <v>493.26397900000001</v>
      </c>
      <c r="G112" s="27">
        <v>0.15061746233501599</v>
      </c>
      <c r="H112" s="30"/>
    </row>
    <row r="113" spans="2:8" x14ac:dyDescent="0.2">
      <c r="B113" s="25" t="s">
        <v>790</v>
      </c>
      <c r="C113" s="25" t="s">
        <v>791</v>
      </c>
      <c r="D113" s="25" t="s">
        <v>57</v>
      </c>
      <c r="E113" s="29">
        <v>71086</v>
      </c>
      <c r="F113" s="26">
        <v>485.05532099999999</v>
      </c>
      <c r="G113" s="27">
        <v>0.14811096015814401</v>
      </c>
      <c r="H113" s="30"/>
    </row>
    <row r="114" spans="2:8" x14ac:dyDescent="0.2">
      <c r="B114" s="25" t="s">
        <v>705</v>
      </c>
      <c r="C114" s="25" t="s">
        <v>706</v>
      </c>
      <c r="D114" s="25" t="s">
        <v>57</v>
      </c>
      <c r="E114" s="29">
        <v>147433</v>
      </c>
      <c r="F114" s="26">
        <v>473.25993</v>
      </c>
      <c r="G114" s="27">
        <v>0.14450925410356699</v>
      </c>
      <c r="H114" s="30"/>
    </row>
    <row r="115" spans="2:8" x14ac:dyDescent="0.2">
      <c r="B115" s="25" t="s">
        <v>1381</v>
      </c>
      <c r="C115" s="25" t="s">
        <v>1382</v>
      </c>
      <c r="D115" s="25" t="s">
        <v>885</v>
      </c>
      <c r="E115" s="29">
        <v>65675</v>
      </c>
      <c r="F115" s="26">
        <v>449.64388750000001</v>
      </c>
      <c r="G115" s="27">
        <v>0.13729812873625899</v>
      </c>
      <c r="H115" s="30"/>
    </row>
    <row r="116" spans="2:8" x14ac:dyDescent="0.2">
      <c r="B116" s="25" t="s">
        <v>1383</v>
      </c>
      <c r="C116" s="25" t="s">
        <v>1384</v>
      </c>
      <c r="D116" s="25" t="s">
        <v>62</v>
      </c>
      <c r="E116" s="29">
        <v>132362</v>
      </c>
      <c r="F116" s="26">
        <v>443.611243</v>
      </c>
      <c r="G116" s="27">
        <v>0.13545606922159301</v>
      </c>
      <c r="H116" s="30"/>
    </row>
    <row r="117" spans="2:8" x14ac:dyDescent="0.2">
      <c r="B117" s="25" t="s">
        <v>1385</v>
      </c>
      <c r="C117" s="25" t="s">
        <v>1386</v>
      </c>
      <c r="D117" s="25" t="s">
        <v>175</v>
      </c>
      <c r="E117" s="29">
        <v>46350</v>
      </c>
      <c r="F117" s="26">
        <v>434.62394999999998</v>
      </c>
      <c r="G117" s="27">
        <v>0.13271181194242601</v>
      </c>
      <c r="H117" s="30"/>
    </row>
    <row r="118" spans="2:8" x14ac:dyDescent="0.2">
      <c r="B118" s="25" t="s">
        <v>764</v>
      </c>
      <c r="C118" s="25" t="s">
        <v>765</v>
      </c>
      <c r="D118" s="25" t="s">
        <v>48</v>
      </c>
      <c r="E118" s="29">
        <v>18720</v>
      </c>
      <c r="F118" s="26">
        <v>426.66624000000002</v>
      </c>
      <c r="G118" s="27">
        <v>0.13028193638445901</v>
      </c>
      <c r="H118" s="30"/>
    </row>
    <row r="119" spans="2:8" x14ac:dyDescent="0.2">
      <c r="B119" s="25" t="s">
        <v>956</v>
      </c>
      <c r="C119" s="25" t="s">
        <v>957</v>
      </c>
      <c r="D119" s="25" t="s">
        <v>42</v>
      </c>
      <c r="E119" s="29">
        <v>51265</v>
      </c>
      <c r="F119" s="26">
        <v>424.730525</v>
      </c>
      <c r="G119" s="27">
        <v>0.12969086853130901</v>
      </c>
      <c r="H119" s="30"/>
    </row>
    <row r="120" spans="2:8" x14ac:dyDescent="0.2">
      <c r="B120" s="25" t="s">
        <v>1387</v>
      </c>
      <c r="C120" s="25" t="s">
        <v>1388</v>
      </c>
      <c r="D120" s="25" t="s">
        <v>122</v>
      </c>
      <c r="E120" s="29">
        <v>244749</v>
      </c>
      <c r="F120" s="26">
        <v>410.10142439999998</v>
      </c>
      <c r="G120" s="27">
        <v>0.125223893235276</v>
      </c>
      <c r="H120" s="30"/>
    </row>
    <row r="121" spans="2:8" x14ac:dyDescent="0.2">
      <c r="B121" s="25" t="s">
        <v>1067</v>
      </c>
      <c r="C121" s="25" t="s">
        <v>1068</v>
      </c>
      <c r="D121" s="25" t="s">
        <v>51</v>
      </c>
      <c r="E121" s="29">
        <v>35587</v>
      </c>
      <c r="F121" s="26">
        <v>384.26842599999998</v>
      </c>
      <c r="G121" s="27">
        <v>0.117335823501499</v>
      </c>
      <c r="H121" s="30"/>
    </row>
    <row r="122" spans="2:8" x14ac:dyDescent="0.2">
      <c r="B122" s="25" t="s">
        <v>1124</v>
      </c>
      <c r="C122" s="25" t="s">
        <v>1125</v>
      </c>
      <c r="D122" s="25" t="s">
        <v>62</v>
      </c>
      <c r="E122" s="29">
        <v>242595</v>
      </c>
      <c r="F122" s="26">
        <v>358.264296</v>
      </c>
      <c r="G122" s="27">
        <v>0.109395498974315</v>
      </c>
      <c r="H122" s="30"/>
    </row>
    <row r="123" spans="2:8" x14ac:dyDescent="0.2">
      <c r="B123" s="25" t="s">
        <v>1389</v>
      </c>
      <c r="C123" s="25" t="s">
        <v>1390</v>
      </c>
      <c r="D123" s="25" t="s">
        <v>202</v>
      </c>
      <c r="E123" s="29">
        <v>222822</v>
      </c>
      <c r="F123" s="26">
        <v>336.21611580000001</v>
      </c>
      <c r="G123" s="27">
        <v>0.10266311815550599</v>
      </c>
      <c r="H123" s="30"/>
    </row>
    <row r="124" spans="2:8" x14ac:dyDescent="0.2">
      <c r="B124" s="25" t="s">
        <v>656</v>
      </c>
      <c r="C124" s="25" t="s">
        <v>657</v>
      </c>
      <c r="D124" s="25" t="s">
        <v>189</v>
      </c>
      <c r="E124" s="29">
        <v>94739</v>
      </c>
      <c r="F124" s="26">
        <v>331.16017449999998</v>
      </c>
      <c r="G124" s="27">
        <v>0.10111929358947</v>
      </c>
      <c r="H124" s="30"/>
    </row>
    <row r="125" spans="2:8" x14ac:dyDescent="0.2">
      <c r="B125" s="25" t="s">
        <v>69</v>
      </c>
      <c r="C125" s="25" t="s">
        <v>70</v>
      </c>
      <c r="D125" s="25" t="s">
        <v>71</v>
      </c>
      <c r="E125" s="29">
        <v>1555</v>
      </c>
      <c r="F125" s="26">
        <v>312.67939999999999</v>
      </c>
      <c r="G125" s="27">
        <v>9.5476215084490196E-2</v>
      </c>
      <c r="H125" s="30"/>
    </row>
    <row r="126" spans="2:8" x14ac:dyDescent="0.2">
      <c r="B126" s="25" t="s">
        <v>1391</v>
      </c>
      <c r="C126" s="25" t="s">
        <v>1392</v>
      </c>
      <c r="D126" s="25" t="s">
        <v>735</v>
      </c>
      <c r="E126" s="29">
        <v>64824</v>
      </c>
      <c r="F126" s="26">
        <v>304.31626799999998</v>
      </c>
      <c r="G126" s="27">
        <v>9.2922544488947406E-2</v>
      </c>
      <c r="H126" s="30"/>
    </row>
    <row r="127" spans="2:8" x14ac:dyDescent="0.2">
      <c r="B127" s="25" t="s">
        <v>823</v>
      </c>
      <c r="C127" s="25" t="s">
        <v>824</v>
      </c>
      <c r="D127" s="25" t="s">
        <v>74</v>
      </c>
      <c r="E127" s="29">
        <v>10015</v>
      </c>
      <c r="F127" s="26">
        <v>299.94925000000001</v>
      </c>
      <c r="G127" s="27">
        <v>9.1589081683767906E-2</v>
      </c>
      <c r="H127" s="30"/>
    </row>
    <row r="128" spans="2:8" x14ac:dyDescent="0.2">
      <c r="B128" s="25" t="s">
        <v>1393</v>
      </c>
      <c r="C128" s="25" t="s">
        <v>1394</v>
      </c>
      <c r="D128" s="25" t="s">
        <v>42</v>
      </c>
      <c r="E128" s="29">
        <v>86592</v>
      </c>
      <c r="F128" s="26">
        <v>278.479872</v>
      </c>
      <c r="G128" s="27">
        <v>8.5033437302787798E-2</v>
      </c>
      <c r="H128" s="30"/>
    </row>
    <row r="129" spans="2:9" x14ac:dyDescent="0.2">
      <c r="B129" s="25" t="s">
        <v>792</v>
      </c>
      <c r="C129" s="25" t="s">
        <v>793</v>
      </c>
      <c r="D129" s="25" t="s">
        <v>30</v>
      </c>
      <c r="E129" s="29">
        <v>75107</v>
      </c>
      <c r="F129" s="26">
        <v>266.44208250000003</v>
      </c>
      <c r="G129" s="27">
        <v>8.1357715207108203E-2</v>
      </c>
      <c r="H129" s="30"/>
    </row>
    <row r="130" spans="2:9" x14ac:dyDescent="0.2">
      <c r="B130" s="25" t="s">
        <v>658</v>
      </c>
      <c r="C130" s="25" t="s">
        <v>659</v>
      </c>
      <c r="D130" s="25" t="s">
        <v>42</v>
      </c>
      <c r="E130" s="29">
        <v>14488</v>
      </c>
      <c r="F130" s="26">
        <v>248.75896</v>
      </c>
      <c r="G130" s="27">
        <v>7.5958198618630096E-2</v>
      </c>
      <c r="H130" s="30"/>
    </row>
    <row r="131" spans="2:9" x14ac:dyDescent="0.2">
      <c r="B131" s="25" t="s">
        <v>776</v>
      </c>
      <c r="C131" s="25" t="s">
        <v>777</v>
      </c>
      <c r="D131" s="25" t="s">
        <v>276</v>
      </c>
      <c r="E131" s="29">
        <v>5669</v>
      </c>
      <c r="F131" s="26">
        <v>241.357675</v>
      </c>
      <c r="G131" s="27">
        <v>7.3698226651939605E-2</v>
      </c>
      <c r="H131" s="30"/>
    </row>
    <row r="132" spans="2:9" x14ac:dyDescent="0.2">
      <c r="B132" s="25" t="s">
        <v>1305</v>
      </c>
      <c r="C132" s="25" t="s">
        <v>1306</v>
      </c>
      <c r="D132" s="25" t="s">
        <v>33</v>
      </c>
      <c r="E132" s="29">
        <v>179682</v>
      </c>
      <c r="F132" s="26">
        <v>226.43525639999999</v>
      </c>
      <c r="G132" s="27">
        <v>6.9141687117085696E-2</v>
      </c>
      <c r="H132" s="30"/>
    </row>
    <row r="133" spans="2:9" x14ac:dyDescent="0.2">
      <c r="B133" s="25" t="s">
        <v>319</v>
      </c>
      <c r="C133" s="25" t="s">
        <v>320</v>
      </c>
      <c r="D133" s="25" t="s">
        <v>39</v>
      </c>
      <c r="E133" s="29">
        <v>1387</v>
      </c>
      <c r="F133" s="26">
        <v>205.96950000000001</v>
      </c>
      <c r="G133" s="27">
        <v>6.2892497180322401E-2</v>
      </c>
      <c r="H133" s="30"/>
    </row>
    <row r="134" spans="2:9" x14ac:dyDescent="0.2">
      <c r="B134" s="25" t="s">
        <v>1395</v>
      </c>
      <c r="C134" s="25" t="s">
        <v>1396</v>
      </c>
      <c r="D134" s="25" t="s">
        <v>42</v>
      </c>
      <c r="E134" s="29">
        <v>67881</v>
      </c>
      <c r="F134" s="26">
        <v>199.63802100000001</v>
      </c>
      <c r="G134" s="27">
        <v>6.0959188971316899E-2</v>
      </c>
      <c r="H134" s="30"/>
    </row>
    <row r="135" spans="2:9" x14ac:dyDescent="0.2">
      <c r="B135" s="25" t="s">
        <v>1397</v>
      </c>
      <c r="C135" s="25" t="s">
        <v>1398</v>
      </c>
      <c r="D135" s="25" t="s">
        <v>121</v>
      </c>
      <c r="E135" s="29">
        <v>18909</v>
      </c>
      <c r="F135" s="26">
        <v>197.1168705</v>
      </c>
      <c r="G135" s="27">
        <v>6.0189359211510599E-2</v>
      </c>
      <c r="H135" s="30"/>
    </row>
    <row r="136" spans="2:9" x14ac:dyDescent="0.2">
      <c r="B136" s="25" t="s">
        <v>72</v>
      </c>
      <c r="C136" s="25" t="s">
        <v>73</v>
      </c>
      <c r="D136" s="25" t="s">
        <v>74</v>
      </c>
      <c r="E136" s="29">
        <v>99829</v>
      </c>
      <c r="F136" s="26">
        <v>175.33965559999999</v>
      </c>
      <c r="G136" s="27">
        <v>5.35397172660112E-2</v>
      </c>
      <c r="H136" s="30"/>
    </row>
    <row r="137" spans="2:9" x14ac:dyDescent="0.2">
      <c r="B137" s="25" t="s">
        <v>1399</v>
      </c>
      <c r="C137" s="25" t="s">
        <v>1400</v>
      </c>
      <c r="D137" s="25" t="s">
        <v>100</v>
      </c>
      <c r="E137" s="29">
        <v>136204</v>
      </c>
      <c r="F137" s="26">
        <v>173.10166359999999</v>
      </c>
      <c r="G137" s="27">
        <v>5.2856349555988197E-2</v>
      </c>
      <c r="H137" s="30"/>
    </row>
    <row r="138" spans="2:9" x14ac:dyDescent="0.2">
      <c r="B138" s="25" t="s">
        <v>727</v>
      </c>
      <c r="C138" s="25" t="s">
        <v>728</v>
      </c>
      <c r="D138" s="25" t="s">
        <v>39</v>
      </c>
      <c r="E138" s="29">
        <v>23146</v>
      </c>
      <c r="F138" s="26">
        <v>139.10746</v>
      </c>
      <c r="G138" s="27">
        <v>4.2476267291088297E-2</v>
      </c>
      <c r="H138" s="30"/>
    </row>
    <row r="139" spans="2:9" x14ac:dyDescent="0.2">
      <c r="B139" s="25" t="s">
        <v>744</v>
      </c>
      <c r="C139" s="25" t="s">
        <v>745</v>
      </c>
      <c r="D139" s="25" t="s">
        <v>30</v>
      </c>
      <c r="E139" s="29">
        <v>24756</v>
      </c>
      <c r="F139" s="26">
        <v>128.00089800000001</v>
      </c>
      <c r="G139" s="27">
        <v>3.9084894202994797E-2</v>
      </c>
      <c r="H139" s="30"/>
    </row>
    <row r="140" spans="2:9" x14ac:dyDescent="0.2">
      <c r="B140" s="25" t="s">
        <v>1059</v>
      </c>
      <c r="C140" s="25" t="s">
        <v>1060</v>
      </c>
      <c r="D140" s="25" t="s">
        <v>202</v>
      </c>
      <c r="E140" s="29">
        <v>20826</v>
      </c>
      <c r="F140" s="26">
        <v>118.312506</v>
      </c>
      <c r="G140" s="27">
        <v>3.6126557330099299E-2</v>
      </c>
      <c r="H140" s="30"/>
    </row>
    <row r="141" spans="2:9" x14ac:dyDescent="0.2">
      <c r="B141" s="25" t="s">
        <v>1401</v>
      </c>
      <c r="C141" s="25" t="s">
        <v>1402</v>
      </c>
      <c r="D141" s="25" t="s">
        <v>170</v>
      </c>
      <c r="E141" s="29">
        <v>18597</v>
      </c>
      <c r="F141" s="26">
        <v>115.152624</v>
      </c>
      <c r="G141" s="27">
        <v>3.51616918049844E-2</v>
      </c>
      <c r="H141" s="30"/>
    </row>
    <row r="142" spans="2:9" x14ac:dyDescent="0.2">
      <c r="B142" s="25" t="s">
        <v>1073</v>
      </c>
      <c r="C142" s="25" t="s">
        <v>1074</v>
      </c>
      <c r="D142" s="25" t="s">
        <v>42</v>
      </c>
      <c r="E142" s="29">
        <v>12535</v>
      </c>
      <c r="F142" s="26">
        <v>105.48202499999999</v>
      </c>
      <c r="G142" s="27">
        <v>3.2208787999617398E-2</v>
      </c>
      <c r="H142" s="30"/>
    </row>
    <row r="143" spans="2:9" x14ac:dyDescent="0.2">
      <c r="B143" s="24" t="s">
        <v>123</v>
      </c>
      <c r="C143" s="24"/>
      <c r="D143" s="24"/>
      <c r="E143" s="24"/>
      <c r="F143" s="31">
        <f>SUM(F7:F142)</f>
        <v>324461.57964200026</v>
      </c>
      <c r="G143" s="32">
        <f>SUM(G7:G142)</f>
        <v>99.073887069480875</v>
      </c>
      <c r="H143" s="24"/>
      <c r="I143" s="18"/>
    </row>
    <row r="144" spans="2:9" x14ac:dyDescent="0.2">
      <c r="B144" s="24" t="s">
        <v>124</v>
      </c>
      <c r="C144" s="24"/>
      <c r="D144" s="24"/>
      <c r="E144" s="24"/>
      <c r="F144" s="33" t="s">
        <v>125</v>
      </c>
      <c r="G144" s="34" t="s">
        <v>125</v>
      </c>
      <c r="H144" s="24"/>
      <c r="I144" s="18"/>
    </row>
    <row r="145" spans="2:9" x14ac:dyDescent="0.2">
      <c r="B145" s="24" t="s">
        <v>123</v>
      </c>
      <c r="C145" s="24"/>
      <c r="D145" s="24"/>
      <c r="E145" s="24"/>
      <c r="F145" s="35" t="s">
        <v>125</v>
      </c>
      <c r="G145" s="36" t="s">
        <v>125</v>
      </c>
      <c r="H145" s="24"/>
      <c r="I145" s="18"/>
    </row>
    <row r="146" spans="2:9" x14ac:dyDescent="0.2">
      <c r="B146" s="37" t="s">
        <v>126</v>
      </c>
      <c r="C146" s="37"/>
      <c r="D146" s="37"/>
      <c r="E146" s="37"/>
      <c r="F146" s="38">
        <f>F143</f>
        <v>324461.57964200026</v>
      </c>
      <c r="G146" s="39">
        <f>G143</f>
        <v>99.073887069480875</v>
      </c>
      <c r="H146" s="24"/>
      <c r="I146" s="18"/>
    </row>
    <row r="147" spans="2:9" x14ac:dyDescent="0.2">
      <c r="B147" s="24" t="s">
        <v>139</v>
      </c>
      <c r="C147" s="24"/>
      <c r="D147" s="24"/>
      <c r="E147" s="24"/>
      <c r="F147" s="31">
        <v>3771.693608</v>
      </c>
      <c r="G147" s="32">
        <v>1.1516813392574099</v>
      </c>
      <c r="H147" s="30">
        <v>4.6890670000000002E-2</v>
      </c>
      <c r="I147" s="19"/>
    </row>
    <row r="148" spans="2:9" x14ac:dyDescent="0.2">
      <c r="B148" s="25"/>
      <c r="C148" s="25"/>
      <c r="D148" s="25"/>
      <c r="E148" s="25"/>
      <c r="F148" s="26"/>
      <c r="G148" s="27"/>
      <c r="H148" s="25"/>
    </row>
    <row r="149" spans="2:9" x14ac:dyDescent="0.2">
      <c r="B149" s="24" t="s">
        <v>141</v>
      </c>
      <c r="C149" s="25"/>
      <c r="D149" s="25"/>
      <c r="E149" s="25"/>
      <c r="F149" s="139">
        <v>350</v>
      </c>
      <c r="G149" s="139">
        <f>F149/F151*100</f>
        <v>0.10687200781238412</v>
      </c>
      <c r="H149" s="25"/>
    </row>
    <row r="150" spans="2:9" x14ac:dyDescent="0.2">
      <c r="B150" s="46" t="s">
        <v>142</v>
      </c>
      <c r="C150" s="46"/>
      <c r="D150" s="46"/>
      <c r="E150" s="46"/>
      <c r="F150" s="31">
        <f>F151-(F143+F147+F149)</f>
        <v>-1088.7242429002654</v>
      </c>
      <c r="G150" s="32">
        <f>G151-(G143+G147+G149)</f>
        <v>-0.33244041655066781</v>
      </c>
      <c r="H150" s="24"/>
      <c r="I150" s="18"/>
    </row>
    <row r="151" spans="2:9" x14ac:dyDescent="0.2">
      <c r="B151" s="42" t="s">
        <v>140</v>
      </c>
      <c r="C151" s="42"/>
      <c r="D151" s="42"/>
      <c r="E151" s="42"/>
      <c r="F151" s="43">
        <v>327494.54900709999</v>
      </c>
      <c r="G151" s="44">
        <v>100</v>
      </c>
      <c r="H151" s="45"/>
      <c r="I151" s="18"/>
    </row>
    <row r="153" spans="2:9" x14ac:dyDescent="0.2">
      <c r="B153" s="18" t="s">
        <v>143</v>
      </c>
    </row>
    <row r="155" spans="2:9" x14ac:dyDescent="0.2">
      <c r="B155" s="47" t="s">
        <v>7</v>
      </c>
      <c r="C155" s="47" t="s">
        <v>144</v>
      </c>
      <c r="D155" s="47" t="s">
        <v>145</v>
      </c>
      <c r="E155" s="47" t="s">
        <v>0</v>
      </c>
      <c r="F155" s="48" t="s">
        <v>146</v>
      </c>
      <c r="G155" s="49" t="s">
        <v>147</v>
      </c>
    </row>
    <row r="156" spans="2:9" x14ac:dyDescent="0.2">
      <c r="B156" s="50" t="s">
        <v>150</v>
      </c>
      <c r="C156" s="50" t="s">
        <v>148</v>
      </c>
      <c r="D156" s="50" t="s">
        <v>149</v>
      </c>
      <c r="E156" s="51">
        <v>7410</v>
      </c>
      <c r="F156" s="52">
        <v>1797.02874</v>
      </c>
      <c r="G156" s="53">
        <v>0.54872019868673905</v>
      </c>
    </row>
    <row r="157" spans="2:9" x14ac:dyDescent="0.2">
      <c r="B157" s="47"/>
      <c r="C157" s="47"/>
      <c r="D157" s="47"/>
      <c r="E157" s="47"/>
      <c r="F157" s="48">
        <f>SUM(F156:F156)</f>
        <v>1797.02874</v>
      </c>
      <c r="G157" s="49">
        <f>SUM(G156:G156)</f>
        <v>0.54872019868673905</v>
      </c>
    </row>
    <row r="160" spans="2:9" x14ac:dyDescent="0.2">
      <c r="B160" s="157" t="s">
        <v>1634</v>
      </c>
      <c r="C160" s="157"/>
      <c r="D160" s="157"/>
      <c r="E160" s="157"/>
      <c r="F160" s="157"/>
      <c r="G160" s="157"/>
      <c r="H160" s="157"/>
      <c r="I160" s="157"/>
    </row>
    <row r="162" spans="2:4" x14ac:dyDescent="0.2">
      <c r="B162" s="18" t="s">
        <v>157</v>
      </c>
    </row>
    <row r="163" spans="2:4" x14ac:dyDescent="0.2">
      <c r="B163" s="18"/>
    </row>
    <row r="164" spans="2:4" x14ac:dyDescent="0.2">
      <c r="B164" s="65" t="s">
        <v>1599</v>
      </c>
    </row>
    <row r="165" spans="2:4" x14ac:dyDescent="0.2">
      <c r="B165" s="65" t="s">
        <v>1600</v>
      </c>
    </row>
    <row r="166" spans="2:4" x14ac:dyDescent="0.2">
      <c r="B166" s="65" t="s">
        <v>1601</v>
      </c>
    </row>
    <row r="167" spans="2:4" x14ac:dyDescent="0.2">
      <c r="B167" s="62"/>
    </row>
    <row r="168" spans="2:4" ht="20.399999999999999" x14ac:dyDescent="0.2">
      <c r="B168" s="66" t="s">
        <v>1602</v>
      </c>
      <c r="C168" s="67" t="s">
        <v>1603</v>
      </c>
      <c r="D168" s="67" t="s">
        <v>1635</v>
      </c>
    </row>
    <row r="169" spans="2:4" x14ac:dyDescent="0.2">
      <c r="B169" s="69" t="s">
        <v>1604</v>
      </c>
      <c r="C169" s="104">
        <v>10.0502</v>
      </c>
      <c r="D169" s="104">
        <v>10.1241</v>
      </c>
    </row>
    <row r="170" spans="2:4" x14ac:dyDescent="0.2">
      <c r="B170" s="69" t="s">
        <v>1636</v>
      </c>
      <c r="C170" s="107" t="s">
        <v>1637</v>
      </c>
      <c r="D170" s="71">
        <v>9.9659999999999993</v>
      </c>
    </row>
    <row r="171" spans="2:4" x14ac:dyDescent="0.2">
      <c r="B171" s="62"/>
    </row>
    <row r="172" spans="2:4" x14ac:dyDescent="0.2">
      <c r="B172" s="62"/>
    </row>
    <row r="173" spans="2:4" x14ac:dyDescent="0.2">
      <c r="B173" s="65" t="s">
        <v>1668</v>
      </c>
    </row>
    <row r="174" spans="2:4" x14ac:dyDescent="0.2">
      <c r="B174" s="65"/>
    </row>
    <row r="175" spans="2:4" x14ac:dyDescent="0.2">
      <c r="B175" s="72" t="s">
        <v>1654</v>
      </c>
    </row>
    <row r="176" spans="2:4" x14ac:dyDescent="0.2">
      <c r="B176" s="73"/>
    </row>
    <row r="177" spans="2:6" x14ac:dyDescent="0.2">
      <c r="B177" s="72" t="s">
        <v>1655</v>
      </c>
    </row>
    <row r="178" spans="2:6" ht="20.399999999999999" x14ac:dyDescent="0.2">
      <c r="B178" s="74" t="s">
        <v>1605</v>
      </c>
      <c r="C178" s="75" t="s">
        <v>1606</v>
      </c>
      <c r="D178" s="75" t="s">
        <v>1607</v>
      </c>
      <c r="E178" s="75" t="s">
        <v>1608</v>
      </c>
      <c r="F178" s="75" t="s">
        <v>1609</v>
      </c>
    </row>
    <row r="179" spans="2:6" x14ac:dyDescent="0.2">
      <c r="B179" s="152" t="s">
        <v>132</v>
      </c>
      <c r="C179" s="153"/>
      <c r="D179" s="153"/>
      <c r="E179" s="153"/>
      <c r="F179" s="154"/>
    </row>
    <row r="180" spans="2:6" x14ac:dyDescent="0.2">
      <c r="B180" s="73" t="s">
        <v>1610</v>
      </c>
    </row>
    <row r="181" spans="2:6" x14ac:dyDescent="0.2">
      <c r="B181" s="73" t="s">
        <v>1667</v>
      </c>
    </row>
    <row r="182" spans="2:6" x14ac:dyDescent="0.2">
      <c r="B182" s="73"/>
    </row>
    <row r="183" spans="2:6" x14ac:dyDescent="0.2">
      <c r="B183" s="149" t="s">
        <v>1611</v>
      </c>
      <c r="C183" s="149" t="s">
        <v>1612</v>
      </c>
      <c r="D183" s="149" t="s">
        <v>1613</v>
      </c>
      <c r="E183" s="149" t="s">
        <v>1614</v>
      </c>
      <c r="F183" s="149" t="s">
        <v>1615</v>
      </c>
    </row>
    <row r="184" spans="2:6" x14ac:dyDescent="0.2">
      <c r="B184" s="150"/>
      <c r="C184" s="150"/>
      <c r="D184" s="150"/>
      <c r="E184" s="150"/>
      <c r="F184" s="150"/>
    </row>
    <row r="185" spans="2:6" x14ac:dyDescent="0.2">
      <c r="B185" s="152" t="s">
        <v>132</v>
      </c>
      <c r="C185" s="153"/>
      <c r="D185" s="153"/>
      <c r="E185" s="153"/>
      <c r="F185" s="154"/>
    </row>
    <row r="186" spans="2:6" x14ac:dyDescent="0.2">
      <c r="B186" s="73"/>
    </row>
    <row r="187" spans="2:6" x14ac:dyDescent="0.2">
      <c r="B187" s="76" t="s">
        <v>1656</v>
      </c>
      <c r="C187" s="77"/>
      <c r="D187" s="77"/>
      <c r="E187" s="77"/>
      <c r="F187" s="77"/>
    </row>
    <row r="188" spans="2:6" x14ac:dyDescent="0.2">
      <c r="B188" s="78"/>
      <c r="C188" s="77"/>
      <c r="D188" s="77"/>
      <c r="E188" s="77"/>
      <c r="F188" s="77"/>
    </row>
    <row r="189" spans="2:6" ht="20.399999999999999" x14ac:dyDescent="0.2">
      <c r="B189" s="74" t="s">
        <v>1605</v>
      </c>
      <c r="C189" s="75" t="s">
        <v>1606</v>
      </c>
      <c r="D189" s="75" t="s">
        <v>1607</v>
      </c>
      <c r="E189" s="75" t="s">
        <v>1608</v>
      </c>
      <c r="F189" s="75" t="s">
        <v>1609</v>
      </c>
    </row>
    <row r="190" spans="2:6" x14ac:dyDescent="0.2">
      <c r="B190" s="109" t="s">
        <v>150</v>
      </c>
      <c r="C190" s="110" t="s">
        <v>1616</v>
      </c>
      <c r="D190" s="111">
        <v>24335.946499999998</v>
      </c>
      <c r="E190" s="79">
        <v>24251.4</v>
      </c>
      <c r="F190" s="79">
        <v>203.3376648</v>
      </c>
    </row>
    <row r="191" spans="2:6" x14ac:dyDescent="0.2">
      <c r="B191" s="112"/>
      <c r="C191" s="113"/>
      <c r="D191" s="113"/>
      <c r="E191" s="113"/>
      <c r="F191" s="113"/>
    </row>
    <row r="192" spans="2:6" x14ac:dyDescent="0.2">
      <c r="B192" s="112" t="s">
        <v>1679</v>
      </c>
      <c r="C192" s="113"/>
      <c r="D192" s="113"/>
      <c r="E192" s="113"/>
      <c r="F192" s="113"/>
    </row>
    <row r="193" spans="2:6" x14ac:dyDescent="0.2">
      <c r="B193" s="77" t="s">
        <v>1657</v>
      </c>
      <c r="C193" s="80"/>
      <c r="D193" s="81"/>
      <c r="E193" s="82"/>
      <c r="F193" s="83"/>
    </row>
    <row r="194" spans="2:6" x14ac:dyDescent="0.2">
      <c r="B194" s="77" t="s">
        <v>1617</v>
      </c>
      <c r="C194" s="80"/>
      <c r="D194" s="81"/>
      <c r="E194" s="82"/>
      <c r="F194" s="83"/>
    </row>
    <row r="195" spans="2:6" x14ac:dyDescent="0.2">
      <c r="B195" s="155" t="s">
        <v>1611</v>
      </c>
      <c r="C195" s="155" t="s">
        <v>1612</v>
      </c>
      <c r="D195" s="155" t="s">
        <v>1613</v>
      </c>
      <c r="E195" s="155" t="s">
        <v>1614</v>
      </c>
      <c r="F195" s="155" t="s">
        <v>1615</v>
      </c>
    </row>
    <row r="196" spans="2:6" x14ac:dyDescent="0.2">
      <c r="B196" s="156"/>
      <c r="C196" s="156"/>
      <c r="D196" s="156"/>
      <c r="E196" s="156"/>
      <c r="F196" s="156"/>
    </row>
    <row r="197" spans="2:6" x14ac:dyDescent="0.2">
      <c r="B197" s="84">
        <v>199</v>
      </c>
      <c r="C197" s="84">
        <v>288</v>
      </c>
      <c r="D197" s="86">
        <v>3169.2389326999996</v>
      </c>
      <c r="E197" s="87">
        <v>4570.9581478999999</v>
      </c>
      <c r="F197" s="88">
        <v>7.2150336000004245</v>
      </c>
    </row>
    <row r="198" spans="2:6" x14ac:dyDescent="0.2">
      <c r="B198" s="89"/>
      <c r="C198" s="90"/>
      <c r="D198" s="90"/>
      <c r="E198" s="90"/>
      <c r="F198" s="13"/>
    </row>
    <row r="199" spans="2:6" x14ac:dyDescent="0.2">
      <c r="B199" s="91" t="s">
        <v>1658</v>
      </c>
      <c r="C199" s="92"/>
      <c r="D199" s="92"/>
      <c r="E199" s="93"/>
      <c r="F199" s="13"/>
    </row>
    <row r="200" spans="2:6" x14ac:dyDescent="0.2">
      <c r="B200" s="94"/>
      <c r="C200" s="92"/>
      <c r="D200" s="92"/>
      <c r="E200" s="93"/>
      <c r="F200" s="13"/>
    </row>
    <row r="201" spans="2:6" ht="20.399999999999999" x14ac:dyDescent="0.2">
      <c r="B201" s="74" t="s">
        <v>1605</v>
      </c>
      <c r="C201" s="75" t="s">
        <v>1618</v>
      </c>
      <c r="D201" s="75" t="s">
        <v>1619</v>
      </c>
      <c r="E201" s="75" t="s">
        <v>1620</v>
      </c>
      <c r="F201" s="13"/>
    </row>
    <row r="202" spans="2:6" x14ac:dyDescent="0.2">
      <c r="B202" s="152" t="s">
        <v>132</v>
      </c>
      <c r="C202" s="153"/>
      <c r="D202" s="153"/>
      <c r="E202" s="154"/>
      <c r="F202" s="13"/>
    </row>
    <row r="203" spans="2:6" x14ac:dyDescent="0.2">
      <c r="B203" s="78" t="s">
        <v>1621</v>
      </c>
      <c r="C203" s="77"/>
      <c r="D203" s="77"/>
      <c r="E203" s="77"/>
      <c r="F203" s="13"/>
    </row>
    <row r="204" spans="2:6" x14ac:dyDescent="0.2">
      <c r="B204" s="95"/>
      <c r="C204" s="96"/>
      <c r="D204" s="96"/>
      <c r="E204" s="95"/>
      <c r="F204" s="13"/>
    </row>
    <row r="205" spans="2:6" x14ac:dyDescent="0.2">
      <c r="B205" s="95" t="s">
        <v>1659</v>
      </c>
      <c r="C205" s="96"/>
      <c r="D205" s="96"/>
      <c r="E205" s="95"/>
      <c r="F205" s="13"/>
    </row>
    <row r="206" spans="2:6" x14ac:dyDescent="0.2">
      <c r="B206" s="95"/>
      <c r="C206" s="96"/>
      <c r="D206" s="96"/>
      <c r="E206" s="95"/>
      <c r="F206" s="13"/>
    </row>
    <row r="207" spans="2:6" x14ac:dyDescent="0.2">
      <c r="B207" s="149" t="s">
        <v>1622</v>
      </c>
      <c r="C207" s="149" t="s">
        <v>1623</v>
      </c>
      <c r="D207" s="149" t="s">
        <v>1624</v>
      </c>
      <c r="E207" s="95"/>
      <c r="F207" s="13"/>
    </row>
    <row r="208" spans="2:6" x14ac:dyDescent="0.2">
      <c r="B208" s="150"/>
      <c r="C208" s="150"/>
      <c r="D208" s="150"/>
      <c r="E208" s="95"/>
      <c r="F208" s="13"/>
    </row>
    <row r="209" spans="2:6" x14ac:dyDescent="0.2">
      <c r="B209" s="151" t="s">
        <v>132</v>
      </c>
      <c r="C209" s="151"/>
      <c r="D209" s="151"/>
      <c r="E209" s="90"/>
      <c r="F209" s="13"/>
    </row>
    <row r="210" spans="2:6" x14ac:dyDescent="0.2">
      <c r="B210" s="97"/>
      <c r="C210" s="97"/>
      <c r="D210" s="97"/>
      <c r="E210" s="90"/>
      <c r="F210" s="13"/>
    </row>
    <row r="211" spans="2:6" x14ac:dyDescent="0.2">
      <c r="B211" s="91" t="s">
        <v>1660</v>
      </c>
      <c r="C211" s="97"/>
      <c r="D211" s="97"/>
      <c r="E211" s="90"/>
      <c r="F211" s="13"/>
    </row>
    <row r="212" spans="2:6" x14ac:dyDescent="0.2">
      <c r="B212" s="97"/>
      <c r="C212" s="97"/>
      <c r="D212" s="97"/>
      <c r="E212" s="90"/>
      <c r="F212" s="13"/>
    </row>
    <row r="213" spans="2:6" ht="20.399999999999999" x14ac:dyDescent="0.2">
      <c r="B213" s="75" t="s">
        <v>1605</v>
      </c>
      <c r="C213" s="75" t="s">
        <v>1625</v>
      </c>
      <c r="D213" s="75" t="s">
        <v>1626</v>
      </c>
      <c r="E213" s="75" t="s">
        <v>1627</v>
      </c>
      <c r="F213" s="75" t="s">
        <v>1628</v>
      </c>
    </row>
    <row r="214" spans="2:6" x14ac:dyDescent="0.2">
      <c r="B214" s="148" t="s">
        <v>132</v>
      </c>
      <c r="C214" s="148"/>
      <c r="D214" s="148"/>
      <c r="E214" s="148"/>
      <c r="F214" s="148"/>
    </row>
    <row r="215" spans="2:6" x14ac:dyDescent="0.2">
      <c r="B215" s="98" t="s">
        <v>1629</v>
      </c>
      <c r="C215" s="97"/>
      <c r="D215" s="97"/>
      <c r="E215" s="90"/>
      <c r="F215" s="13"/>
    </row>
    <row r="216" spans="2:6" x14ac:dyDescent="0.2">
      <c r="B216" s="97"/>
      <c r="C216" s="97"/>
      <c r="D216" s="97"/>
      <c r="E216" s="90"/>
      <c r="F216" s="13"/>
    </row>
    <row r="217" spans="2:6" x14ac:dyDescent="0.2">
      <c r="B217" s="95" t="s">
        <v>1661</v>
      </c>
      <c r="C217" s="96"/>
      <c r="D217" s="96"/>
      <c r="E217" s="90"/>
      <c r="F217" s="13"/>
    </row>
    <row r="218" spans="2:6" x14ac:dyDescent="0.2">
      <c r="B218" s="95"/>
      <c r="C218" s="96"/>
      <c r="D218" s="96"/>
      <c r="E218" s="90"/>
      <c r="F218" s="13"/>
    </row>
    <row r="219" spans="2:6" x14ac:dyDescent="0.2">
      <c r="B219" s="149" t="s">
        <v>1622</v>
      </c>
      <c r="C219" s="149" t="s">
        <v>1623</v>
      </c>
      <c r="D219" s="149" t="s">
        <v>1624</v>
      </c>
      <c r="E219" s="90"/>
      <c r="F219" s="13"/>
    </row>
    <row r="220" spans="2:6" x14ac:dyDescent="0.2">
      <c r="B220" s="150"/>
      <c r="C220" s="150"/>
      <c r="D220" s="150"/>
      <c r="E220" s="90"/>
      <c r="F220" s="13"/>
    </row>
    <row r="221" spans="2:6" x14ac:dyDescent="0.2">
      <c r="B221" s="151" t="s">
        <v>132</v>
      </c>
      <c r="C221" s="151"/>
      <c r="D221" s="151"/>
      <c r="E221" s="90"/>
      <c r="F221" s="13"/>
    </row>
    <row r="222" spans="2:6" x14ac:dyDescent="0.2">
      <c r="B222" s="65"/>
    </row>
    <row r="223" spans="2:6" x14ac:dyDescent="0.2">
      <c r="B223" s="65" t="s">
        <v>1663</v>
      </c>
    </row>
    <row r="224" spans="2:6" x14ac:dyDescent="0.2">
      <c r="B224" s="106" t="s">
        <v>1674</v>
      </c>
    </row>
    <row r="225" spans="2:2" x14ac:dyDescent="0.2">
      <c r="B225" s="65" t="s">
        <v>1664</v>
      </c>
    </row>
    <row r="227" spans="2:2" x14ac:dyDescent="0.2">
      <c r="B227" s="18" t="s">
        <v>158</v>
      </c>
    </row>
    <row r="244" spans="2:2" x14ac:dyDescent="0.2">
      <c r="B244" s="62" t="s">
        <v>1568</v>
      </c>
    </row>
    <row r="245" spans="2:2" x14ac:dyDescent="0.2">
      <c r="B245" s="63" t="s">
        <v>1581</v>
      </c>
    </row>
  </sheetData>
  <mergeCells count="24">
    <mergeCell ref="B1:C1"/>
    <mergeCell ref="B179:F179"/>
    <mergeCell ref="B183:B184"/>
    <mergeCell ref="C183:C184"/>
    <mergeCell ref="D183:D184"/>
    <mergeCell ref="E183:E184"/>
    <mergeCell ref="F183:F184"/>
    <mergeCell ref="B160:I160"/>
    <mergeCell ref="B185:F185"/>
    <mergeCell ref="B195:B196"/>
    <mergeCell ref="C195:C196"/>
    <mergeCell ref="D195:D196"/>
    <mergeCell ref="E195:E196"/>
    <mergeCell ref="F195:F196"/>
    <mergeCell ref="B202:E202"/>
    <mergeCell ref="B207:B208"/>
    <mergeCell ref="C207:C208"/>
    <mergeCell ref="D207:D208"/>
    <mergeCell ref="B209:D209"/>
    <mergeCell ref="B214:F214"/>
    <mergeCell ref="B219:B220"/>
    <mergeCell ref="C219:C220"/>
    <mergeCell ref="D219:D220"/>
    <mergeCell ref="B221:D221"/>
  </mergeCells>
  <conditionalFormatting sqref="G1:G3 G5:G159 G161:G262">
    <cfRule type="cellIs" dxfId="10" priority="2" stopIfTrue="1" operator="between">
      <formula>0.009</formula>
      <formula>-0.009</formula>
    </cfRule>
  </conditionalFormatting>
  <hyperlinks>
    <hyperlink ref="A2" location="Index!A1" display="-" xr:uid="{58580769-37E9-483A-AD69-D39D69DD4374}"/>
  </hyperlinks>
  <pageMargins left="0.7" right="0.7" top="0.75" bottom="0.75" header="0.3" footer="0.3"/>
  <pageSetup paperSize="9" scale="50" orientation="portrait" r:id="rId1"/>
  <headerFooter>
    <oddFooter>&amp;C&amp;1#&amp;"Calibri"&amp;10&amp;K000000RESTRICTED</oddFooter>
    <evenFooter>&amp;LPUBLIC</evenFooter>
    <firstFooter>&amp;LPUBLIC</firstFooter>
  </headerFooter>
  <colBreaks count="1" manualBreakCount="1">
    <brk id="8" max="206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A97DA-9056-4AA1-B9E0-4CFEDFE74B19}">
  <dimension ref="A1:I561"/>
  <sheetViews>
    <sheetView view="pageBreakPreview" zoomScaleNormal="100" zoomScaleSheetLayoutView="100" workbookViewId="0"/>
  </sheetViews>
  <sheetFormatPr defaultColWidth="9.21875" defaultRowHeight="10.199999999999999" x14ac:dyDescent="0.2"/>
  <cols>
    <col min="1" max="1" width="7.21875" style="6" customWidth="1"/>
    <col min="2" max="2" width="53" style="6" customWidth="1"/>
    <col min="3" max="3" width="18" style="6" customWidth="1"/>
    <col min="4" max="4" width="32.21875" style="6" bestFit="1" customWidth="1"/>
    <col min="5" max="5" width="18.77734375" style="6" customWidth="1"/>
    <col min="6" max="6" width="22.77734375" style="8" bestFit="1" customWidth="1"/>
    <col min="7" max="7" width="12.21875" style="13" bestFit="1" customWidth="1"/>
    <col min="8" max="8" width="14.44140625" style="6" bestFit="1" customWidth="1"/>
    <col min="9" max="16384" width="9.21875" style="6"/>
  </cols>
  <sheetData>
    <row r="1" spans="1:8" s="1" customFormat="1" ht="16.8" customHeight="1" x14ac:dyDescent="0.25">
      <c r="B1" s="146" t="s">
        <v>23</v>
      </c>
      <c r="C1" s="147"/>
      <c r="D1" s="10"/>
      <c r="F1" s="5"/>
      <c r="G1" s="13"/>
    </row>
    <row r="2" spans="1:8" s="1" customFormat="1" ht="14.4" x14ac:dyDescent="0.3">
      <c r="A2" s="59" t="s">
        <v>1598</v>
      </c>
      <c r="F2" s="5"/>
      <c r="G2" s="13"/>
    </row>
    <row r="3" spans="1:8" s="1" customFormat="1" ht="12" x14ac:dyDescent="0.2">
      <c r="B3" s="7" t="s">
        <v>9</v>
      </c>
      <c r="C3" s="2"/>
      <c r="D3" s="3"/>
      <c r="E3" s="3"/>
      <c r="F3" s="4"/>
      <c r="G3" s="13"/>
    </row>
    <row r="4" spans="1:8" s="1" customFormat="1" ht="25.5" customHeight="1" x14ac:dyDescent="0.2">
      <c r="B4" s="20" t="s">
        <v>7</v>
      </c>
      <c r="C4" s="20" t="s">
        <v>8</v>
      </c>
      <c r="D4" s="21" t="s">
        <v>155</v>
      </c>
      <c r="E4" s="21" t="s">
        <v>0</v>
      </c>
      <c r="F4" s="22" t="s">
        <v>4</v>
      </c>
      <c r="G4" s="23" t="s">
        <v>5</v>
      </c>
      <c r="H4" s="56" t="s">
        <v>6</v>
      </c>
    </row>
    <row r="5" spans="1:8" x14ac:dyDescent="0.2">
      <c r="B5" s="24" t="s">
        <v>25</v>
      </c>
      <c r="C5" s="25"/>
      <c r="D5" s="25"/>
      <c r="E5" s="25"/>
      <c r="F5" s="26"/>
      <c r="G5" s="27"/>
      <c r="H5" s="25"/>
    </row>
    <row r="6" spans="1:8" x14ac:dyDescent="0.2">
      <c r="B6" s="24" t="s">
        <v>26</v>
      </c>
      <c r="C6" s="25"/>
      <c r="D6" s="25"/>
      <c r="E6" s="25"/>
      <c r="F6" s="26"/>
      <c r="G6" s="27"/>
      <c r="H6" s="25"/>
    </row>
    <row r="7" spans="1:8" x14ac:dyDescent="0.2">
      <c r="B7" s="25" t="s">
        <v>159</v>
      </c>
      <c r="C7" s="25" t="s">
        <v>160</v>
      </c>
      <c r="D7" s="25" t="s">
        <v>62</v>
      </c>
      <c r="E7" s="29">
        <v>677300</v>
      </c>
      <c r="F7" s="26">
        <v>4802.0569999999998</v>
      </c>
      <c r="G7" s="27">
        <v>8.1871447996492002</v>
      </c>
      <c r="H7" s="30"/>
    </row>
    <row r="8" spans="1:8" x14ac:dyDescent="0.2">
      <c r="B8" s="25" t="s">
        <v>601</v>
      </c>
      <c r="C8" s="25" t="s">
        <v>602</v>
      </c>
      <c r="D8" s="25" t="s">
        <v>62</v>
      </c>
      <c r="E8" s="29">
        <v>2855250</v>
      </c>
      <c r="F8" s="26">
        <v>3623.3122499999999</v>
      </c>
      <c r="G8" s="27">
        <v>6.17747395441011</v>
      </c>
      <c r="H8" s="30"/>
    </row>
    <row r="9" spans="1:8" x14ac:dyDescent="0.2">
      <c r="B9" s="25" t="s">
        <v>666</v>
      </c>
      <c r="C9" s="25" t="s">
        <v>667</v>
      </c>
      <c r="D9" s="25" t="s">
        <v>167</v>
      </c>
      <c r="E9" s="29">
        <v>24658875</v>
      </c>
      <c r="F9" s="26">
        <v>3533.6167875000001</v>
      </c>
      <c r="G9" s="27">
        <v>6.0245499596805603</v>
      </c>
      <c r="H9" s="30"/>
    </row>
    <row r="10" spans="1:8" x14ac:dyDescent="0.2">
      <c r="B10" s="25" t="s">
        <v>163</v>
      </c>
      <c r="C10" s="25" t="s">
        <v>164</v>
      </c>
      <c r="D10" s="25" t="s">
        <v>85</v>
      </c>
      <c r="E10" s="29">
        <v>162000</v>
      </c>
      <c r="F10" s="26">
        <v>2068.7399999999998</v>
      </c>
      <c r="G10" s="27">
        <v>3.5270455833461201</v>
      </c>
      <c r="H10" s="30"/>
    </row>
    <row r="11" spans="1:8" x14ac:dyDescent="0.2">
      <c r="B11" s="25" t="s">
        <v>28</v>
      </c>
      <c r="C11" s="25" t="s">
        <v>29</v>
      </c>
      <c r="D11" s="25" t="s">
        <v>30</v>
      </c>
      <c r="E11" s="29">
        <v>477400</v>
      </c>
      <c r="F11" s="26">
        <v>1995.5319999999999</v>
      </c>
      <c r="G11" s="27">
        <v>3.4022314679591599</v>
      </c>
      <c r="H11" s="30"/>
    </row>
    <row r="12" spans="1:8" x14ac:dyDescent="0.2">
      <c r="B12" s="25" t="s">
        <v>161</v>
      </c>
      <c r="C12" s="25" t="s">
        <v>162</v>
      </c>
      <c r="D12" s="25" t="s">
        <v>62</v>
      </c>
      <c r="E12" s="29">
        <v>128100</v>
      </c>
      <c r="F12" s="26">
        <v>1862.5740000000001</v>
      </c>
      <c r="G12" s="27">
        <v>3.1755481115825601</v>
      </c>
      <c r="H12" s="30"/>
    </row>
    <row r="13" spans="1:8" x14ac:dyDescent="0.2">
      <c r="B13" s="25" t="s">
        <v>165</v>
      </c>
      <c r="C13" s="25" t="s">
        <v>166</v>
      </c>
      <c r="D13" s="25" t="s">
        <v>167</v>
      </c>
      <c r="E13" s="29">
        <v>98800</v>
      </c>
      <c r="F13" s="26">
        <v>1790.1572000000001</v>
      </c>
      <c r="G13" s="27">
        <v>3.0520829324880099</v>
      </c>
      <c r="H13" s="30"/>
    </row>
    <row r="14" spans="1:8" x14ac:dyDescent="0.2">
      <c r="B14" s="25" t="s">
        <v>264</v>
      </c>
      <c r="C14" s="25" t="s">
        <v>265</v>
      </c>
      <c r="D14" s="25" t="s">
        <v>62</v>
      </c>
      <c r="E14" s="29">
        <v>6282200</v>
      </c>
      <c r="F14" s="26">
        <v>1434.2262599999999</v>
      </c>
      <c r="G14" s="27">
        <v>2.4452475399770002</v>
      </c>
      <c r="H14" s="30"/>
    </row>
    <row r="15" spans="1:8" x14ac:dyDescent="0.2">
      <c r="B15" s="25" t="s">
        <v>60</v>
      </c>
      <c r="C15" s="25" t="s">
        <v>61</v>
      </c>
      <c r="D15" s="25" t="s">
        <v>62</v>
      </c>
      <c r="E15" s="29">
        <v>110000</v>
      </c>
      <c r="F15" s="26">
        <v>1430</v>
      </c>
      <c r="G15" s="27">
        <v>2.43804208561005</v>
      </c>
      <c r="H15" s="30"/>
    </row>
    <row r="16" spans="1:8" x14ac:dyDescent="0.2">
      <c r="B16" s="25" t="s">
        <v>243</v>
      </c>
      <c r="C16" s="25" t="s">
        <v>244</v>
      </c>
      <c r="D16" s="25" t="s">
        <v>245</v>
      </c>
      <c r="E16" s="29">
        <v>47895</v>
      </c>
      <c r="F16" s="26">
        <v>1369.365945</v>
      </c>
      <c r="G16" s="27">
        <v>2.3346655975602699</v>
      </c>
      <c r="H16" s="30"/>
    </row>
    <row r="17" spans="2:8" x14ac:dyDescent="0.2">
      <c r="B17" s="25" t="s">
        <v>37</v>
      </c>
      <c r="C17" s="25" t="s">
        <v>38</v>
      </c>
      <c r="D17" s="25" t="s">
        <v>39</v>
      </c>
      <c r="E17" s="29">
        <v>565450</v>
      </c>
      <c r="F17" s="26">
        <v>1333.8965499999999</v>
      </c>
      <c r="G17" s="27">
        <v>2.2741929557692702</v>
      </c>
      <c r="H17" s="30"/>
    </row>
    <row r="18" spans="2:8" x14ac:dyDescent="0.2">
      <c r="B18" s="25" t="s">
        <v>182</v>
      </c>
      <c r="C18" s="25" t="s">
        <v>183</v>
      </c>
      <c r="D18" s="25" t="s">
        <v>184</v>
      </c>
      <c r="E18" s="29">
        <v>470925</v>
      </c>
      <c r="F18" s="26">
        <v>1203.213375</v>
      </c>
      <c r="G18" s="27">
        <v>2.0513880043488899</v>
      </c>
      <c r="H18" s="30"/>
    </row>
    <row r="19" spans="2:8" x14ac:dyDescent="0.2">
      <c r="B19" s="25" t="s">
        <v>171</v>
      </c>
      <c r="C19" s="25" t="s">
        <v>172</v>
      </c>
      <c r="D19" s="25" t="s">
        <v>62</v>
      </c>
      <c r="E19" s="29">
        <v>112500</v>
      </c>
      <c r="F19" s="26">
        <v>1192.5</v>
      </c>
      <c r="G19" s="27">
        <v>2.0331225084545399</v>
      </c>
      <c r="H19" s="30"/>
    </row>
    <row r="20" spans="2:8" x14ac:dyDescent="0.2">
      <c r="B20" s="25" t="s">
        <v>43</v>
      </c>
      <c r="C20" s="25" t="s">
        <v>44</v>
      </c>
      <c r="D20" s="25" t="s">
        <v>45</v>
      </c>
      <c r="E20" s="29">
        <v>585750</v>
      </c>
      <c r="F20" s="26">
        <v>1079.830125</v>
      </c>
      <c r="G20" s="27">
        <v>1.84102887416753</v>
      </c>
      <c r="H20" s="30"/>
    </row>
    <row r="21" spans="2:8" x14ac:dyDescent="0.2">
      <c r="B21" s="25" t="s">
        <v>268</v>
      </c>
      <c r="C21" s="25" t="s">
        <v>269</v>
      </c>
      <c r="D21" s="25" t="s">
        <v>45</v>
      </c>
      <c r="E21" s="29">
        <v>498200</v>
      </c>
      <c r="F21" s="26">
        <v>971.49</v>
      </c>
      <c r="G21" s="27">
        <v>1.6563171368876299</v>
      </c>
      <c r="H21" s="30"/>
    </row>
    <row r="22" spans="2:8" x14ac:dyDescent="0.2">
      <c r="B22" s="25" t="s">
        <v>233</v>
      </c>
      <c r="C22" s="25" t="s">
        <v>234</v>
      </c>
      <c r="D22" s="25" t="s">
        <v>235</v>
      </c>
      <c r="E22" s="29">
        <v>236250</v>
      </c>
      <c r="F22" s="26">
        <v>949.13437499999998</v>
      </c>
      <c r="G22" s="27">
        <v>1.6182024833211199</v>
      </c>
      <c r="H22" s="30"/>
    </row>
    <row r="23" spans="2:8" x14ac:dyDescent="0.2">
      <c r="B23" s="25" t="s">
        <v>86</v>
      </c>
      <c r="C23" s="25" t="s">
        <v>87</v>
      </c>
      <c r="D23" s="25" t="s">
        <v>62</v>
      </c>
      <c r="E23" s="29">
        <v>262500</v>
      </c>
      <c r="F23" s="26">
        <v>936.33749999999998</v>
      </c>
      <c r="G23" s="27">
        <v>1.5963847771572801</v>
      </c>
      <c r="H23" s="30"/>
    </row>
    <row r="24" spans="2:8" x14ac:dyDescent="0.2">
      <c r="B24" s="25" t="s">
        <v>593</v>
      </c>
      <c r="C24" s="25" t="s">
        <v>594</v>
      </c>
      <c r="D24" s="25" t="s">
        <v>62</v>
      </c>
      <c r="E24" s="29">
        <v>386100</v>
      </c>
      <c r="F24" s="26">
        <v>921.2346</v>
      </c>
      <c r="G24" s="27">
        <v>1.57063547239171</v>
      </c>
      <c r="H24" s="30"/>
    </row>
    <row r="25" spans="2:8" x14ac:dyDescent="0.2">
      <c r="B25" s="25" t="s">
        <v>650</v>
      </c>
      <c r="C25" s="25" t="s">
        <v>651</v>
      </c>
      <c r="D25" s="25" t="s">
        <v>62</v>
      </c>
      <c r="E25" s="29">
        <v>1020250</v>
      </c>
      <c r="F25" s="26">
        <v>877.108925</v>
      </c>
      <c r="G25" s="27">
        <v>1.4954045264434901</v>
      </c>
      <c r="H25" s="30"/>
    </row>
    <row r="26" spans="2:8" x14ac:dyDescent="0.2">
      <c r="B26" s="25" t="s">
        <v>180</v>
      </c>
      <c r="C26" s="25" t="s">
        <v>181</v>
      </c>
      <c r="D26" s="25" t="s">
        <v>57</v>
      </c>
      <c r="E26" s="29">
        <v>81000</v>
      </c>
      <c r="F26" s="26">
        <v>856.17</v>
      </c>
      <c r="G26" s="27">
        <v>1.45970523946627</v>
      </c>
      <c r="H26" s="30"/>
    </row>
    <row r="27" spans="2:8" x14ac:dyDescent="0.2">
      <c r="B27" s="25" t="s">
        <v>313</v>
      </c>
      <c r="C27" s="25" t="s">
        <v>314</v>
      </c>
      <c r="D27" s="25" t="s">
        <v>167</v>
      </c>
      <c r="E27" s="29">
        <v>219300</v>
      </c>
      <c r="F27" s="26">
        <v>852.63840000000005</v>
      </c>
      <c r="G27" s="27">
        <v>1.45368412797708</v>
      </c>
      <c r="H27" s="30"/>
    </row>
    <row r="28" spans="2:8" x14ac:dyDescent="0.2">
      <c r="B28" s="25" t="s">
        <v>315</v>
      </c>
      <c r="C28" s="25" t="s">
        <v>316</v>
      </c>
      <c r="D28" s="25" t="s">
        <v>202</v>
      </c>
      <c r="E28" s="29">
        <v>330150</v>
      </c>
      <c r="F28" s="26">
        <v>653.697</v>
      </c>
      <c r="G28" s="27">
        <v>1.11450405401191</v>
      </c>
      <c r="H28" s="30"/>
    </row>
    <row r="29" spans="2:8" x14ac:dyDescent="0.2">
      <c r="B29" s="25" t="s">
        <v>63</v>
      </c>
      <c r="C29" s="25" t="s">
        <v>64</v>
      </c>
      <c r="D29" s="25" t="s">
        <v>65</v>
      </c>
      <c r="E29" s="29">
        <v>151725</v>
      </c>
      <c r="F29" s="26">
        <v>607.58276249999994</v>
      </c>
      <c r="G29" s="27">
        <v>1.0358827590672901</v>
      </c>
      <c r="H29" s="30"/>
    </row>
    <row r="30" spans="2:8" x14ac:dyDescent="0.2">
      <c r="B30" s="25" t="s">
        <v>75</v>
      </c>
      <c r="C30" s="25" t="s">
        <v>76</v>
      </c>
      <c r="D30" s="25" t="s">
        <v>77</v>
      </c>
      <c r="E30" s="29">
        <v>681750</v>
      </c>
      <c r="F30" s="26">
        <v>601.30349999999999</v>
      </c>
      <c r="G30" s="27">
        <v>1.02517709036687</v>
      </c>
      <c r="H30" s="30"/>
    </row>
    <row r="31" spans="2:8" x14ac:dyDescent="0.2">
      <c r="B31" s="25" t="s">
        <v>898</v>
      </c>
      <c r="C31" s="25" t="s">
        <v>899</v>
      </c>
      <c r="D31" s="25" t="s">
        <v>57</v>
      </c>
      <c r="E31" s="29">
        <v>168000</v>
      </c>
      <c r="F31" s="26">
        <v>571.36800000000005</v>
      </c>
      <c r="G31" s="27">
        <v>0.97413932193765396</v>
      </c>
      <c r="H31" s="30"/>
    </row>
    <row r="32" spans="2:8" x14ac:dyDescent="0.2">
      <c r="B32" s="25" t="s">
        <v>633</v>
      </c>
      <c r="C32" s="25" t="s">
        <v>634</v>
      </c>
      <c r="D32" s="25" t="s">
        <v>93</v>
      </c>
      <c r="E32" s="29">
        <v>16650</v>
      </c>
      <c r="F32" s="26">
        <v>566.1</v>
      </c>
      <c r="G32" s="27">
        <v>0.96515777948521098</v>
      </c>
      <c r="H32" s="30"/>
    </row>
    <row r="33" spans="2:8" x14ac:dyDescent="0.2">
      <c r="B33" s="25" t="s">
        <v>577</v>
      </c>
      <c r="C33" s="25" t="s">
        <v>578</v>
      </c>
      <c r="D33" s="25" t="s">
        <v>276</v>
      </c>
      <c r="E33" s="29">
        <v>10400</v>
      </c>
      <c r="F33" s="26">
        <v>530.91999999999996</v>
      </c>
      <c r="G33" s="27">
        <v>0.90517853433013296</v>
      </c>
      <c r="H33" s="30"/>
    </row>
    <row r="34" spans="2:8" x14ac:dyDescent="0.2">
      <c r="B34" s="25" t="s">
        <v>1012</v>
      </c>
      <c r="C34" s="25" t="s">
        <v>1013</v>
      </c>
      <c r="D34" s="25" t="s">
        <v>39</v>
      </c>
      <c r="E34" s="29">
        <v>66500</v>
      </c>
      <c r="F34" s="26">
        <v>386.36500000000001</v>
      </c>
      <c r="G34" s="27">
        <v>0.65872316811659304</v>
      </c>
      <c r="H34" s="30"/>
    </row>
    <row r="35" spans="2:8" x14ac:dyDescent="0.2">
      <c r="B35" s="25" t="s">
        <v>575</v>
      </c>
      <c r="C35" s="25" t="s">
        <v>576</v>
      </c>
      <c r="D35" s="25" t="s">
        <v>42</v>
      </c>
      <c r="E35" s="29">
        <v>7000</v>
      </c>
      <c r="F35" s="26">
        <v>354.62</v>
      </c>
      <c r="G35" s="27">
        <v>0.60460033874058605</v>
      </c>
      <c r="H35" s="30"/>
    </row>
    <row r="36" spans="2:8" x14ac:dyDescent="0.2">
      <c r="B36" s="25" t="s">
        <v>323</v>
      </c>
      <c r="C36" s="25" t="s">
        <v>324</v>
      </c>
      <c r="D36" s="25" t="s">
        <v>90</v>
      </c>
      <c r="E36" s="29">
        <v>1050</v>
      </c>
      <c r="F36" s="26">
        <v>354.48</v>
      </c>
      <c r="G36" s="27">
        <v>0.60436164930563097</v>
      </c>
      <c r="H36" s="30"/>
    </row>
    <row r="37" spans="2:8" x14ac:dyDescent="0.2">
      <c r="B37" s="25" t="s">
        <v>283</v>
      </c>
      <c r="C37" s="25" t="s">
        <v>284</v>
      </c>
      <c r="D37" s="25" t="s">
        <v>90</v>
      </c>
      <c r="E37" s="29">
        <v>76125</v>
      </c>
      <c r="F37" s="26">
        <v>336.96731249999999</v>
      </c>
      <c r="G37" s="27">
        <v>0.574503838706234</v>
      </c>
      <c r="H37" s="30"/>
    </row>
    <row r="38" spans="2:8" x14ac:dyDescent="0.2">
      <c r="B38" s="25" t="s">
        <v>305</v>
      </c>
      <c r="C38" s="25" t="s">
        <v>306</v>
      </c>
      <c r="D38" s="25" t="s">
        <v>71</v>
      </c>
      <c r="E38" s="29">
        <v>12800</v>
      </c>
      <c r="F38" s="26">
        <v>327.7312</v>
      </c>
      <c r="G38" s="27">
        <v>0.55875696389334695</v>
      </c>
      <c r="H38" s="30"/>
    </row>
    <row r="39" spans="2:8" x14ac:dyDescent="0.2">
      <c r="B39" s="25" t="s">
        <v>94</v>
      </c>
      <c r="C39" s="25" t="s">
        <v>95</v>
      </c>
      <c r="D39" s="25" t="s">
        <v>62</v>
      </c>
      <c r="E39" s="29">
        <v>172575</v>
      </c>
      <c r="F39" s="26">
        <v>325.52822250000003</v>
      </c>
      <c r="G39" s="27">
        <v>0.55500105350268103</v>
      </c>
      <c r="H39" s="30"/>
    </row>
    <row r="40" spans="2:8" x14ac:dyDescent="0.2">
      <c r="B40" s="25" t="s">
        <v>72</v>
      </c>
      <c r="C40" s="25" t="s">
        <v>73</v>
      </c>
      <c r="D40" s="25" t="s">
        <v>74</v>
      </c>
      <c r="E40" s="29">
        <v>160000</v>
      </c>
      <c r="F40" s="26">
        <v>281.024</v>
      </c>
      <c r="G40" s="27">
        <v>0.47912471263390199</v>
      </c>
      <c r="H40" s="30"/>
    </row>
    <row r="41" spans="2:8" x14ac:dyDescent="0.2">
      <c r="B41" s="25" t="s">
        <v>270</v>
      </c>
      <c r="C41" s="25" t="s">
        <v>271</v>
      </c>
      <c r="D41" s="25" t="s">
        <v>54</v>
      </c>
      <c r="E41" s="29">
        <v>5100</v>
      </c>
      <c r="F41" s="26">
        <v>277.95</v>
      </c>
      <c r="G41" s="27">
        <v>0.47388377461210801</v>
      </c>
      <c r="H41" s="30"/>
    </row>
    <row r="42" spans="2:8" x14ac:dyDescent="0.2">
      <c r="B42" s="25" t="s">
        <v>709</v>
      </c>
      <c r="C42" s="25" t="s">
        <v>710</v>
      </c>
      <c r="D42" s="25" t="s">
        <v>103</v>
      </c>
      <c r="E42" s="29">
        <v>13650</v>
      </c>
      <c r="F42" s="26">
        <v>275.00655</v>
      </c>
      <c r="G42" s="27">
        <v>0.46886541448841002</v>
      </c>
      <c r="H42" s="30"/>
    </row>
    <row r="43" spans="2:8" x14ac:dyDescent="0.2">
      <c r="B43" s="25" t="s">
        <v>196</v>
      </c>
      <c r="C43" s="25" t="s">
        <v>197</v>
      </c>
      <c r="D43" s="25" t="s">
        <v>184</v>
      </c>
      <c r="E43" s="29">
        <v>13500</v>
      </c>
      <c r="F43" s="26">
        <v>265.59899999999999</v>
      </c>
      <c r="G43" s="27">
        <v>0.45282625167548601</v>
      </c>
      <c r="H43" s="30"/>
    </row>
    <row r="44" spans="2:8" x14ac:dyDescent="0.2">
      <c r="B44" s="25" t="s">
        <v>615</v>
      </c>
      <c r="C44" s="25" t="s">
        <v>616</v>
      </c>
      <c r="D44" s="25" t="s">
        <v>57</v>
      </c>
      <c r="E44" s="29">
        <v>8800</v>
      </c>
      <c r="F44" s="26">
        <v>262.07279999999997</v>
      </c>
      <c r="G44" s="27">
        <v>0.44681434677878801</v>
      </c>
      <c r="H44" s="30"/>
    </row>
    <row r="45" spans="2:8" x14ac:dyDescent="0.2">
      <c r="B45" s="25" t="s">
        <v>256</v>
      </c>
      <c r="C45" s="25" t="s">
        <v>257</v>
      </c>
      <c r="D45" s="25" t="s">
        <v>30</v>
      </c>
      <c r="E45" s="29">
        <v>41800</v>
      </c>
      <c r="F45" s="26">
        <v>227.12029999999999</v>
      </c>
      <c r="G45" s="27">
        <v>0.38722297195551098</v>
      </c>
      <c r="H45" s="30"/>
    </row>
    <row r="46" spans="2:8" x14ac:dyDescent="0.2">
      <c r="B46" s="25" t="s">
        <v>200</v>
      </c>
      <c r="C46" s="25" t="s">
        <v>201</v>
      </c>
      <c r="D46" s="25" t="s">
        <v>202</v>
      </c>
      <c r="E46" s="29">
        <v>69000</v>
      </c>
      <c r="F46" s="26">
        <v>225.90600000000001</v>
      </c>
      <c r="G46" s="27">
        <v>0.38515268209218501</v>
      </c>
      <c r="H46" s="30"/>
    </row>
    <row r="47" spans="2:8" x14ac:dyDescent="0.2">
      <c r="B47" s="25" t="s">
        <v>240</v>
      </c>
      <c r="C47" s="25" t="s">
        <v>241</v>
      </c>
      <c r="D47" s="25" t="s">
        <v>242</v>
      </c>
      <c r="E47" s="29">
        <v>96750</v>
      </c>
      <c r="F47" s="26">
        <v>224.26650000000001</v>
      </c>
      <c r="G47" s="27">
        <v>0.38235745831641099</v>
      </c>
      <c r="H47" s="30"/>
    </row>
    <row r="48" spans="2:8" x14ac:dyDescent="0.2">
      <c r="B48" s="25" t="s">
        <v>176</v>
      </c>
      <c r="C48" s="25" t="s">
        <v>177</v>
      </c>
      <c r="D48" s="25" t="s">
        <v>62</v>
      </c>
      <c r="E48" s="29">
        <v>52000</v>
      </c>
      <c r="F48" s="26">
        <v>218.08799999999999</v>
      </c>
      <c r="G48" s="27">
        <v>0.37182358207449301</v>
      </c>
      <c r="H48" s="30"/>
    </row>
    <row r="49" spans="2:8" x14ac:dyDescent="0.2">
      <c r="B49" s="25" t="s">
        <v>668</v>
      </c>
      <c r="C49" s="25" t="s">
        <v>669</v>
      </c>
      <c r="D49" s="25" t="s">
        <v>30</v>
      </c>
      <c r="E49" s="29">
        <v>13325</v>
      </c>
      <c r="F49" s="26">
        <v>208.78942499999999</v>
      </c>
      <c r="G49" s="27">
        <v>0.35597021341281398</v>
      </c>
      <c r="H49" s="30"/>
    </row>
    <row r="50" spans="2:8" x14ac:dyDescent="0.2">
      <c r="B50" s="25" t="s">
        <v>254</v>
      </c>
      <c r="C50" s="25" t="s">
        <v>255</v>
      </c>
      <c r="D50" s="25" t="s">
        <v>54</v>
      </c>
      <c r="E50" s="29">
        <v>67200</v>
      </c>
      <c r="F50" s="26">
        <v>207.5472</v>
      </c>
      <c r="G50" s="27">
        <v>0.35385231353183699</v>
      </c>
      <c r="H50" s="30"/>
    </row>
    <row r="51" spans="2:8" x14ac:dyDescent="0.2">
      <c r="B51" s="25" t="s">
        <v>660</v>
      </c>
      <c r="C51" s="25" t="s">
        <v>661</v>
      </c>
      <c r="D51" s="25" t="s">
        <v>30</v>
      </c>
      <c r="E51" s="29">
        <v>11600</v>
      </c>
      <c r="F51" s="26">
        <v>182.4796</v>
      </c>
      <c r="G51" s="27">
        <v>0.31111394724845398</v>
      </c>
      <c r="H51" s="30"/>
    </row>
    <row r="52" spans="2:8" x14ac:dyDescent="0.2">
      <c r="B52" s="25" t="s">
        <v>262</v>
      </c>
      <c r="C52" s="25" t="s">
        <v>263</v>
      </c>
      <c r="D52" s="25" t="s">
        <v>42</v>
      </c>
      <c r="E52" s="29">
        <v>8075</v>
      </c>
      <c r="F52" s="26">
        <v>176.7133</v>
      </c>
      <c r="G52" s="27">
        <v>0.301282840900025</v>
      </c>
      <c r="H52" s="30"/>
    </row>
    <row r="53" spans="2:8" x14ac:dyDescent="0.2">
      <c r="B53" s="25" t="s">
        <v>114</v>
      </c>
      <c r="C53" s="25" t="s">
        <v>115</v>
      </c>
      <c r="D53" s="25" t="s">
        <v>62</v>
      </c>
      <c r="E53" s="29">
        <v>144000</v>
      </c>
      <c r="F53" s="26">
        <v>164.49119999999999</v>
      </c>
      <c r="G53" s="27">
        <v>0.28044508273601398</v>
      </c>
      <c r="H53" s="30"/>
    </row>
    <row r="54" spans="2:8" x14ac:dyDescent="0.2">
      <c r="B54" s="25" t="s">
        <v>727</v>
      </c>
      <c r="C54" s="25" t="s">
        <v>728</v>
      </c>
      <c r="D54" s="25" t="s">
        <v>39</v>
      </c>
      <c r="E54" s="29">
        <v>27000</v>
      </c>
      <c r="F54" s="26">
        <v>162.27000000000001</v>
      </c>
      <c r="G54" s="27">
        <v>0.27665810435800298</v>
      </c>
      <c r="H54" s="30"/>
    </row>
    <row r="55" spans="2:8" x14ac:dyDescent="0.2">
      <c r="B55" s="25" t="s">
        <v>248</v>
      </c>
      <c r="C55" s="25" t="s">
        <v>249</v>
      </c>
      <c r="D55" s="25" t="s">
        <v>57</v>
      </c>
      <c r="E55" s="29">
        <v>65800</v>
      </c>
      <c r="F55" s="26">
        <v>158.8083</v>
      </c>
      <c r="G55" s="27">
        <v>0.27075616709383699</v>
      </c>
      <c r="H55" s="30"/>
    </row>
    <row r="56" spans="2:8" x14ac:dyDescent="0.2">
      <c r="B56" s="25" t="s">
        <v>652</v>
      </c>
      <c r="C56" s="25" t="s">
        <v>653</v>
      </c>
      <c r="D56" s="25" t="s">
        <v>48</v>
      </c>
      <c r="E56" s="29">
        <v>7500</v>
      </c>
      <c r="F56" s="26">
        <v>157.86750000000001</v>
      </c>
      <c r="G56" s="27">
        <v>0.269152174090941</v>
      </c>
      <c r="H56" s="30"/>
    </row>
    <row r="57" spans="2:8" x14ac:dyDescent="0.2">
      <c r="B57" s="25" t="s">
        <v>299</v>
      </c>
      <c r="C57" s="25" t="s">
        <v>300</v>
      </c>
      <c r="D57" s="25" t="s">
        <v>90</v>
      </c>
      <c r="E57" s="29">
        <v>3500</v>
      </c>
      <c r="F57" s="26">
        <v>155.58199999999999</v>
      </c>
      <c r="G57" s="27">
        <v>0.26525556906530301</v>
      </c>
      <c r="H57" s="30"/>
    </row>
    <row r="58" spans="2:8" x14ac:dyDescent="0.2">
      <c r="B58" s="25" t="s">
        <v>674</v>
      </c>
      <c r="C58" s="25" t="s">
        <v>675</v>
      </c>
      <c r="D58" s="25" t="s">
        <v>57</v>
      </c>
      <c r="E58" s="29">
        <v>37200</v>
      </c>
      <c r="F58" s="26">
        <v>152.29679999999999</v>
      </c>
      <c r="G58" s="27">
        <v>0.25965455098163498</v>
      </c>
      <c r="H58" s="30"/>
    </row>
    <row r="59" spans="2:8" x14ac:dyDescent="0.2">
      <c r="B59" s="25" t="s">
        <v>281</v>
      </c>
      <c r="C59" s="25" t="s">
        <v>282</v>
      </c>
      <c r="D59" s="25" t="s">
        <v>48</v>
      </c>
      <c r="E59" s="29">
        <v>86100</v>
      </c>
      <c r="F59" s="26">
        <v>146.95547999999999</v>
      </c>
      <c r="G59" s="27">
        <v>0.25054800346225597</v>
      </c>
      <c r="H59" s="30"/>
    </row>
    <row r="60" spans="2:8" x14ac:dyDescent="0.2">
      <c r="B60" s="25" t="s">
        <v>83</v>
      </c>
      <c r="C60" s="25" t="s">
        <v>84</v>
      </c>
      <c r="D60" s="25" t="s">
        <v>85</v>
      </c>
      <c r="E60" s="29">
        <v>102375</v>
      </c>
      <c r="F60" s="26">
        <v>142.4343375</v>
      </c>
      <c r="G60" s="27">
        <v>0.242839796686004</v>
      </c>
      <c r="H60" s="30"/>
    </row>
    <row r="61" spans="2:8" x14ac:dyDescent="0.2">
      <c r="B61" s="25" t="s">
        <v>104</v>
      </c>
      <c r="C61" s="25" t="s">
        <v>105</v>
      </c>
      <c r="D61" s="25" t="s">
        <v>106</v>
      </c>
      <c r="E61" s="29">
        <v>13950</v>
      </c>
      <c r="F61" s="26">
        <v>126.51255</v>
      </c>
      <c r="G61" s="27">
        <v>0.215694350529962</v>
      </c>
      <c r="H61" s="30"/>
    </row>
    <row r="62" spans="2:8" x14ac:dyDescent="0.2">
      <c r="B62" s="25" t="s">
        <v>680</v>
      </c>
      <c r="C62" s="25" t="s">
        <v>681</v>
      </c>
      <c r="D62" s="25" t="s">
        <v>202</v>
      </c>
      <c r="E62" s="29">
        <v>23650</v>
      </c>
      <c r="F62" s="26">
        <v>123.0746</v>
      </c>
      <c r="G62" s="27">
        <v>0.209832905223513</v>
      </c>
      <c r="H62" s="30"/>
    </row>
    <row r="63" spans="2:8" x14ac:dyDescent="0.2">
      <c r="B63" s="25" t="s">
        <v>287</v>
      </c>
      <c r="C63" s="25" t="s">
        <v>288</v>
      </c>
      <c r="D63" s="25" t="s">
        <v>205</v>
      </c>
      <c r="E63" s="29">
        <v>2550</v>
      </c>
      <c r="F63" s="26">
        <v>122.4408</v>
      </c>
      <c r="G63" s="27">
        <v>0.208752324052982</v>
      </c>
      <c r="H63" s="30"/>
    </row>
    <row r="64" spans="2:8" x14ac:dyDescent="0.2">
      <c r="B64" s="25" t="s">
        <v>699</v>
      </c>
      <c r="C64" s="25" t="s">
        <v>700</v>
      </c>
      <c r="D64" s="25" t="s">
        <v>42</v>
      </c>
      <c r="E64" s="29">
        <v>27500</v>
      </c>
      <c r="F64" s="26">
        <v>113.3</v>
      </c>
      <c r="G64" s="27">
        <v>0.19316794985987401</v>
      </c>
      <c r="H64" s="30"/>
    </row>
    <row r="65" spans="2:8" x14ac:dyDescent="0.2">
      <c r="B65" s="25" t="s">
        <v>635</v>
      </c>
      <c r="C65" s="25" t="s">
        <v>636</v>
      </c>
      <c r="D65" s="25" t="s">
        <v>637</v>
      </c>
      <c r="E65" s="29">
        <v>6525</v>
      </c>
      <c r="F65" s="26">
        <v>112.040775</v>
      </c>
      <c r="G65" s="27">
        <v>0.19102106626179499</v>
      </c>
      <c r="H65" s="30"/>
    </row>
    <row r="66" spans="2:8" x14ac:dyDescent="0.2">
      <c r="B66" s="25" t="s">
        <v>119</v>
      </c>
      <c r="C66" s="25" t="s">
        <v>120</v>
      </c>
      <c r="D66" s="25" t="s">
        <v>57</v>
      </c>
      <c r="E66" s="29">
        <v>32500</v>
      </c>
      <c r="F66" s="26">
        <v>109.2975</v>
      </c>
      <c r="G66" s="27">
        <v>0.186343989406969</v>
      </c>
      <c r="H66" s="30"/>
    </row>
    <row r="67" spans="2:8" x14ac:dyDescent="0.2">
      <c r="B67" s="25" t="s">
        <v>875</v>
      </c>
      <c r="C67" s="25" t="s">
        <v>876</v>
      </c>
      <c r="D67" s="25" t="s">
        <v>62</v>
      </c>
      <c r="E67" s="29">
        <v>28575</v>
      </c>
      <c r="F67" s="26">
        <v>108.6850125</v>
      </c>
      <c r="G67" s="27">
        <v>0.18529974444059799</v>
      </c>
      <c r="H67" s="30"/>
    </row>
    <row r="68" spans="2:8" x14ac:dyDescent="0.2">
      <c r="B68" s="25" t="s">
        <v>644</v>
      </c>
      <c r="C68" s="25" t="s">
        <v>645</v>
      </c>
      <c r="D68" s="25" t="s">
        <v>62</v>
      </c>
      <c r="E68" s="29">
        <v>10000</v>
      </c>
      <c r="F68" s="26">
        <v>108.62</v>
      </c>
      <c r="G68" s="27">
        <v>0.18518890303424099</v>
      </c>
      <c r="H68" s="30"/>
    </row>
    <row r="69" spans="2:8" x14ac:dyDescent="0.2">
      <c r="B69" s="25" t="s">
        <v>289</v>
      </c>
      <c r="C69" s="25" t="s">
        <v>290</v>
      </c>
      <c r="D69" s="25" t="s">
        <v>57</v>
      </c>
      <c r="E69" s="29">
        <v>900</v>
      </c>
      <c r="F69" s="26">
        <v>104.79600000000001</v>
      </c>
      <c r="G69" s="27">
        <v>0.17866927161090301</v>
      </c>
      <c r="H69" s="30"/>
    </row>
    <row r="70" spans="2:8" x14ac:dyDescent="0.2">
      <c r="B70" s="25" t="s">
        <v>587</v>
      </c>
      <c r="C70" s="25" t="s">
        <v>588</v>
      </c>
      <c r="D70" s="25" t="s">
        <v>202</v>
      </c>
      <c r="E70" s="29">
        <v>29000</v>
      </c>
      <c r="F70" s="26">
        <v>100.63</v>
      </c>
      <c r="G70" s="27">
        <v>0.17156655599646101</v>
      </c>
      <c r="H70" s="30"/>
    </row>
    <row r="71" spans="2:8" x14ac:dyDescent="0.2">
      <c r="B71" s="25" t="s">
        <v>98</v>
      </c>
      <c r="C71" s="25" t="s">
        <v>99</v>
      </c>
      <c r="D71" s="25" t="s">
        <v>100</v>
      </c>
      <c r="E71" s="29">
        <v>17500</v>
      </c>
      <c r="F71" s="26">
        <v>89.582499999999996</v>
      </c>
      <c r="G71" s="27">
        <v>0.15273140219172199</v>
      </c>
      <c r="H71" s="30"/>
    </row>
    <row r="72" spans="2:8" x14ac:dyDescent="0.2">
      <c r="B72" s="25" t="s">
        <v>800</v>
      </c>
      <c r="C72" s="25" t="s">
        <v>801</v>
      </c>
      <c r="D72" s="25" t="s">
        <v>121</v>
      </c>
      <c r="E72" s="29">
        <v>5600</v>
      </c>
      <c r="F72" s="26">
        <v>84.56</v>
      </c>
      <c r="G72" s="27">
        <v>0.14416841871271799</v>
      </c>
      <c r="H72" s="30"/>
    </row>
    <row r="73" spans="2:8" x14ac:dyDescent="0.2">
      <c r="B73" s="25" t="s">
        <v>1006</v>
      </c>
      <c r="C73" s="25" t="s">
        <v>1007</v>
      </c>
      <c r="D73" s="25" t="s">
        <v>93</v>
      </c>
      <c r="E73" s="29">
        <v>69600</v>
      </c>
      <c r="F73" s="26">
        <v>83.867999999999995</v>
      </c>
      <c r="G73" s="27">
        <v>0.14298861093422699</v>
      </c>
      <c r="H73" s="30"/>
    </row>
    <row r="74" spans="2:8" x14ac:dyDescent="0.2">
      <c r="B74" s="25" t="s">
        <v>49</v>
      </c>
      <c r="C74" s="25" t="s">
        <v>50</v>
      </c>
      <c r="D74" s="25" t="s">
        <v>51</v>
      </c>
      <c r="E74" s="29">
        <v>7700</v>
      </c>
      <c r="F74" s="26">
        <v>79.887500000000003</v>
      </c>
      <c r="G74" s="27">
        <v>0.13620215882110001</v>
      </c>
      <c r="H74" s="30"/>
    </row>
    <row r="75" spans="2:8" x14ac:dyDescent="0.2">
      <c r="B75" s="25" t="s">
        <v>654</v>
      </c>
      <c r="C75" s="25" t="s">
        <v>655</v>
      </c>
      <c r="D75" s="25" t="s">
        <v>189</v>
      </c>
      <c r="E75" s="29">
        <v>6050</v>
      </c>
      <c r="F75" s="26">
        <v>79.436499999999995</v>
      </c>
      <c r="G75" s="27">
        <v>0.13543323785563899</v>
      </c>
      <c r="H75" s="30"/>
    </row>
    <row r="76" spans="2:8" x14ac:dyDescent="0.2">
      <c r="B76" s="25" t="s">
        <v>638</v>
      </c>
      <c r="C76" s="25" t="s">
        <v>639</v>
      </c>
      <c r="D76" s="25" t="s">
        <v>175</v>
      </c>
      <c r="E76" s="29">
        <v>3800</v>
      </c>
      <c r="F76" s="26">
        <v>75.441400000000002</v>
      </c>
      <c r="G76" s="27">
        <v>0.12862189384429501</v>
      </c>
      <c r="H76" s="30"/>
    </row>
    <row r="77" spans="2:8" x14ac:dyDescent="0.2">
      <c r="B77" s="25" t="s">
        <v>91</v>
      </c>
      <c r="C77" s="25" t="s">
        <v>92</v>
      </c>
      <c r="D77" s="25" t="s">
        <v>93</v>
      </c>
      <c r="E77" s="29">
        <v>2200</v>
      </c>
      <c r="F77" s="26">
        <v>72.203999999999994</v>
      </c>
      <c r="G77" s="27">
        <v>0.123102371153418</v>
      </c>
      <c r="H77" s="30"/>
    </row>
    <row r="78" spans="2:8" x14ac:dyDescent="0.2">
      <c r="B78" s="25" t="s">
        <v>1113</v>
      </c>
      <c r="C78" s="25" t="s">
        <v>1114</v>
      </c>
      <c r="D78" s="25" t="s">
        <v>90</v>
      </c>
      <c r="E78" s="29">
        <v>102400</v>
      </c>
      <c r="F78" s="26">
        <v>72.058880000000002</v>
      </c>
      <c r="G78" s="27">
        <v>0.122854952504842</v>
      </c>
      <c r="H78" s="30"/>
    </row>
    <row r="79" spans="2:8" x14ac:dyDescent="0.2">
      <c r="B79" s="25" t="s">
        <v>203</v>
      </c>
      <c r="C79" s="25" t="s">
        <v>204</v>
      </c>
      <c r="D79" s="25" t="s">
        <v>205</v>
      </c>
      <c r="E79" s="29">
        <v>17100</v>
      </c>
      <c r="F79" s="26">
        <v>70.870949999999993</v>
      </c>
      <c r="G79" s="27">
        <v>0.12082962150151499</v>
      </c>
      <c r="H79" s="30"/>
    </row>
    <row r="80" spans="2:8" x14ac:dyDescent="0.2">
      <c r="B80" s="25" t="s">
        <v>670</v>
      </c>
      <c r="C80" s="25" t="s">
        <v>671</v>
      </c>
      <c r="D80" s="25" t="s">
        <v>103</v>
      </c>
      <c r="E80" s="29">
        <v>3500</v>
      </c>
      <c r="F80" s="26">
        <v>66.5</v>
      </c>
      <c r="G80" s="27">
        <v>0.11337748160354499</v>
      </c>
      <c r="H80" s="30"/>
    </row>
    <row r="81" spans="2:8" x14ac:dyDescent="0.2">
      <c r="B81" s="25" t="s">
        <v>40</v>
      </c>
      <c r="C81" s="25" t="s">
        <v>41</v>
      </c>
      <c r="D81" s="25" t="s">
        <v>42</v>
      </c>
      <c r="E81" s="29">
        <v>700</v>
      </c>
      <c r="F81" s="26">
        <v>66.269000000000005</v>
      </c>
      <c r="G81" s="27">
        <v>0.112983644035869</v>
      </c>
      <c r="H81" s="30"/>
    </row>
    <row r="82" spans="2:8" x14ac:dyDescent="0.2">
      <c r="B82" s="25" t="s">
        <v>58</v>
      </c>
      <c r="C82" s="25" t="s">
        <v>59</v>
      </c>
      <c r="D82" s="25" t="s">
        <v>30</v>
      </c>
      <c r="E82" s="29">
        <v>3750</v>
      </c>
      <c r="F82" s="26">
        <v>65.268749999999997</v>
      </c>
      <c r="G82" s="27">
        <v>0.11127829326934401</v>
      </c>
      <c r="H82" s="30"/>
    </row>
    <row r="83" spans="2:8" x14ac:dyDescent="0.2">
      <c r="B83" s="25" t="s">
        <v>216</v>
      </c>
      <c r="C83" s="25" t="s">
        <v>217</v>
      </c>
      <c r="D83" s="25" t="s">
        <v>39</v>
      </c>
      <c r="E83" s="29">
        <v>2250</v>
      </c>
      <c r="F83" s="26">
        <v>59.706000000000003</v>
      </c>
      <c r="G83" s="27">
        <v>0.10179422431009399</v>
      </c>
      <c r="H83" s="30"/>
    </row>
    <row r="84" spans="2:8" x14ac:dyDescent="0.2">
      <c r="B84" s="25" t="s">
        <v>112</v>
      </c>
      <c r="C84" s="25" t="s">
        <v>113</v>
      </c>
      <c r="D84" s="25" t="s">
        <v>85</v>
      </c>
      <c r="E84" s="29">
        <v>16200</v>
      </c>
      <c r="F84" s="26">
        <v>59.2515</v>
      </c>
      <c r="G84" s="27">
        <v>0.101019336108758</v>
      </c>
      <c r="H84" s="30"/>
    </row>
    <row r="85" spans="2:8" x14ac:dyDescent="0.2">
      <c r="B85" s="25" t="s">
        <v>579</v>
      </c>
      <c r="C85" s="25" t="s">
        <v>580</v>
      </c>
      <c r="D85" s="25" t="s">
        <v>27</v>
      </c>
      <c r="E85" s="29">
        <v>8000</v>
      </c>
      <c r="F85" s="26">
        <v>59.031999999999996</v>
      </c>
      <c r="G85" s="27">
        <v>0.10064510517324</v>
      </c>
      <c r="H85" s="30"/>
    </row>
    <row r="86" spans="2:8" x14ac:dyDescent="0.2">
      <c r="B86" s="25" t="s">
        <v>676</v>
      </c>
      <c r="C86" s="25" t="s">
        <v>677</v>
      </c>
      <c r="D86" s="25" t="s">
        <v>122</v>
      </c>
      <c r="E86" s="29">
        <v>62775</v>
      </c>
      <c r="F86" s="26">
        <v>58.776232499999999</v>
      </c>
      <c r="G86" s="27">
        <v>0.100209040887134</v>
      </c>
      <c r="H86" s="30"/>
    </row>
    <row r="87" spans="2:8" x14ac:dyDescent="0.2">
      <c r="B87" s="25" t="s">
        <v>658</v>
      </c>
      <c r="C87" s="25" t="s">
        <v>659</v>
      </c>
      <c r="D87" s="25" t="s">
        <v>42</v>
      </c>
      <c r="E87" s="29">
        <v>3300</v>
      </c>
      <c r="F87" s="26">
        <v>56.661000000000001</v>
      </c>
      <c r="G87" s="27">
        <v>9.6602729099826104E-2</v>
      </c>
      <c r="H87" s="30"/>
    </row>
    <row r="88" spans="2:8" x14ac:dyDescent="0.2">
      <c r="B88" s="25" t="s">
        <v>662</v>
      </c>
      <c r="C88" s="25" t="s">
        <v>663</v>
      </c>
      <c r="D88" s="25" t="s">
        <v>276</v>
      </c>
      <c r="E88" s="29">
        <v>2450</v>
      </c>
      <c r="F88" s="26">
        <v>54.473300000000002</v>
      </c>
      <c r="G88" s="27">
        <v>9.2872865693749806E-2</v>
      </c>
      <c r="H88" s="30"/>
    </row>
    <row r="89" spans="2:8" x14ac:dyDescent="0.2">
      <c r="B89" s="25" t="s">
        <v>591</v>
      </c>
      <c r="C89" s="25" t="s">
        <v>592</v>
      </c>
      <c r="D89" s="25" t="s">
        <v>103</v>
      </c>
      <c r="E89" s="29">
        <v>7600</v>
      </c>
      <c r="F89" s="26">
        <v>52.519799999999996</v>
      </c>
      <c r="G89" s="27">
        <v>8.9542295613862205E-2</v>
      </c>
      <c r="H89" s="30"/>
    </row>
    <row r="90" spans="2:8" x14ac:dyDescent="0.2">
      <c r="B90" s="25" t="s">
        <v>116</v>
      </c>
      <c r="C90" s="25" t="s">
        <v>117</v>
      </c>
      <c r="D90" s="25" t="s">
        <v>118</v>
      </c>
      <c r="E90" s="29">
        <v>4900</v>
      </c>
      <c r="F90" s="26">
        <v>49.75705</v>
      </c>
      <c r="G90" s="27">
        <v>8.4832015353708906E-2</v>
      </c>
      <c r="H90" s="30"/>
    </row>
    <row r="91" spans="2:8" x14ac:dyDescent="0.2">
      <c r="B91" s="25" t="s">
        <v>738</v>
      </c>
      <c r="C91" s="25" t="s">
        <v>739</v>
      </c>
      <c r="D91" s="25" t="s">
        <v>36</v>
      </c>
      <c r="E91" s="29">
        <v>12500</v>
      </c>
      <c r="F91" s="26">
        <v>47.625</v>
      </c>
      <c r="G91" s="27">
        <v>8.1197030998027206E-2</v>
      </c>
      <c r="H91" s="30"/>
    </row>
    <row r="92" spans="2:8" x14ac:dyDescent="0.2">
      <c r="B92" s="25" t="s">
        <v>55</v>
      </c>
      <c r="C92" s="25" t="s">
        <v>56</v>
      </c>
      <c r="D92" s="25" t="s">
        <v>57</v>
      </c>
      <c r="E92" s="29">
        <v>8000</v>
      </c>
      <c r="F92" s="26">
        <v>43.072000000000003</v>
      </c>
      <c r="G92" s="27">
        <v>7.3434509588388999E-2</v>
      </c>
      <c r="H92" s="30"/>
    </row>
    <row r="93" spans="2:8" x14ac:dyDescent="0.2">
      <c r="B93" s="25" t="s">
        <v>212</v>
      </c>
      <c r="C93" s="25" t="s">
        <v>213</v>
      </c>
      <c r="D93" s="25" t="s">
        <v>33</v>
      </c>
      <c r="E93" s="29">
        <v>1250</v>
      </c>
      <c r="F93" s="26">
        <v>42.137500000000003</v>
      </c>
      <c r="G93" s="27">
        <v>7.1841257610065504E-2</v>
      </c>
      <c r="H93" s="30"/>
    </row>
    <row r="94" spans="2:8" x14ac:dyDescent="0.2">
      <c r="B94" s="25" t="s">
        <v>218</v>
      </c>
      <c r="C94" s="25" t="s">
        <v>219</v>
      </c>
      <c r="D94" s="25" t="s">
        <v>202</v>
      </c>
      <c r="E94" s="29">
        <v>15200</v>
      </c>
      <c r="F94" s="26">
        <v>40.059600000000003</v>
      </c>
      <c r="G94" s="27">
        <v>6.82985949179752E-2</v>
      </c>
      <c r="H94" s="30"/>
    </row>
    <row r="95" spans="2:8" x14ac:dyDescent="0.2">
      <c r="B95" s="25" t="s">
        <v>220</v>
      </c>
      <c r="C95" s="25" t="s">
        <v>221</v>
      </c>
      <c r="D95" s="25" t="s">
        <v>100</v>
      </c>
      <c r="E95" s="29">
        <v>750</v>
      </c>
      <c r="F95" s="26">
        <v>39.255000000000003</v>
      </c>
      <c r="G95" s="27">
        <v>6.6926812636799102E-2</v>
      </c>
      <c r="H95" s="30"/>
    </row>
    <row r="96" spans="2:8" x14ac:dyDescent="0.2">
      <c r="B96" s="25" t="s">
        <v>228</v>
      </c>
      <c r="C96" s="25" t="s">
        <v>229</v>
      </c>
      <c r="D96" s="25" t="s">
        <v>230</v>
      </c>
      <c r="E96" s="29">
        <v>2500</v>
      </c>
      <c r="F96" s="26">
        <v>37.412500000000001</v>
      </c>
      <c r="G96" s="27">
        <v>6.3785489180339994E-2</v>
      </c>
      <c r="H96" s="30"/>
    </row>
    <row r="97" spans="2:8" x14ac:dyDescent="0.2">
      <c r="B97" s="25" t="s">
        <v>597</v>
      </c>
      <c r="C97" s="25" t="s">
        <v>598</v>
      </c>
      <c r="D97" s="25" t="s">
        <v>65</v>
      </c>
      <c r="E97" s="29">
        <v>2400</v>
      </c>
      <c r="F97" s="26">
        <v>35.76</v>
      </c>
      <c r="G97" s="27">
        <v>6.0968101385605301E-2</v>
      </c>
      <c r="H97" s="30"/>
    </row>
    <row r="98" spans="2:8" x14ac:dyDescent="0.2">
      <c r="B98" s="25" t="s">
        <v>573</v>
      </c>
      <c r="C98" s="25" t="s">
        <v>574</v>
      </c>
      <c r="D98" s="25" t="s">
        <v>57</v>
      </c>
      <c r="E98" s="29">
        <v>1875</v>
      </c>
      <c r="F98" s="26">
        <v>34.826250000000002</v>
      </c>
      <c r="G98" s="27">
        <v>5.9376128100683302E-2</v>
      </c>
      <c r="H98" s="30"/>
    </row>
    <row r="99" spans="2:8" x14ac:dyDescent="0.2">
      <c r="B99" s="25" t="s">
        <v>250</v>
      </c>
      <c r="C99" s="25" t="s">
        <v>251</v>
      </c>
      <c r="D99" s="25" t="s">
        <v>106</v>
      </c>
      <c r="E99" s="29">
        <v>3150</v>
      </c>
      <c r="F99" s="26">
        <v>32.826149999999998</v>
      </c>
      <c r="G99" s="27">
        <v>5.5966108537446498E-2</v>
      </c>
      <c r="H99" s="30"/>
    </row>
    <row r="100" spans="2:8" x14ac:dyDescent="0.2">
      <c r="B100" s="25" t="s">
        <v>173</v>
      </c>
      <c r="C100" s="25" t="s">
        <v>174</v>
      </c>
      <c r="D100" s="25" t="s">
        <v>175</v>
      </c>
      <c r="E100" s="29">
        <v>2800</v>
      </c>
      <c r="F100" s="26">
        <v>31.746400000000001</v>
      </c>
      <c r="G100" s="27">
        <v>5.41252162703574E-2</v>
      </c>
      <c r="H100" s="30"/>
    </row>
    <row r="101" spans="2:8" x14ac:dyDescent="0.2">
      <c r="B101" s="25" t="s">
        <v>192</v>
      </c>
      <c r="C101" s="25" t="s">
        <v>193</v>
      </c>
      <c r="D101" s="25" t="s">
        <v>42</v>
      </c>
      <c r="E101" s="29">
        <v>1400</v>
      </c>
      <c r="F101" s="26">
        <v>27.787199999999999</v>
      </c>
      <c r="G101" s="27">
        <v>4.7375079049834803E-2</v>
      </c>
      <c r="H101" s="30"/>
    </row>
    <row r="102" spans="2:8" x14ac:dyDescent="0.2">
      <c r="B102" s="25" t="s">
        <v>238</v>
      </c>
      <c r="C102" s="25" t="s">
        <v>239</v>
      </c>
      <c r="D102" s="25" t="s">
        <v>106</v>
      </c>
      <c r="E102" s="29">
        <v>250</v>
      </c>
      <c r="F102" s="26">
        <v>22.24625</v>
      </c>
      <c r="G102" s="27">
        <v>3.7928177445456401E-2</v>
      </c>
      <c r="H102" s="30"/>
    </row>
    <row r="103" spans="2:8" x14ac:dyDescent="0.2">
      <c r="B103" s="25" t="s">
        <v>185</v>
      </c>
      <c r="C103" s="25" t="s">
        <v>186</v>
      </c>
      <c r="D103" s="25" t="s">
        <v>175</v>
      </c>
      <c r="E103" s="29">
        <v>900</v>
      </c>
      <c r="F103" s="26">
        <v>21.593699999999998</v>
      </c>
      <c r="G103" s="27">
        <v>3.6815628939886602E-2</v>
      </c>
      <c r="H103" s="30"/>
    </row>
    <row r="104" spans="2:8" x14ac:dyDescent="0.2">
      <c r="B104" s="25" t="s">
        <v>640</v>
      </c>
      <c r="C104" s="25" t="s">
        <v>641</v>
      </c>
      <c r="D104" s="25" t="s">
        <v>62</v>
      </c>
      <c r="E104" s="29">
        <v>2100</v>
      </c>
      <c r="F104" s="26">
        <v>21.348600000000001</v>
      </c>
      <c r="G104" s="27">
        <v>3.6397751936262102E-2</v>
      </c>
      <c r="H104" s="30"/>
    </row>
    <row r="105" spans="2:8" x14ac:dyDescent="0.2">
      <c r="B105" s="25" t="s">
        <v>869</v>
      </c>
      <c r="C105" s="25" t="s">
        <v>870</v>
      </c>
      <c r="D105" s="25" t="s">
        <v>100</v>
      </c>
      <c r="E105" s="29">
        <v>4150</v>
      </c>
      <c r="F105" s="26">
        <v>18.932300000000001</v>
      </c>
      <c r="G105" s="27">
        <v>3.2278142781395298E-2</v>
      </c>
      <c r="H105" s="30"/>
    </row>
    <row r="106" spans="2:8" x14ac:dyDescent="0.2">
      <c r="B106" s="25" t="s">
        <v>648</v>
      </c>
      <c r="C106" s="25" t="s">
        <v>649</v>
      </c>
      <c r="D106" s="25" t="s">
        <v>90</v>
      </c>
      <c r="E106" s="29">
        <v>38100</v>
      </c>
      <c r="F106" s="26">
        <v>18.105119999999999</v>
      </c>
      <c r="G106" s="27">
        <v>3.086786330421E-2</v>
      </c>
      <c r="H106" s="30"/>
    </row>
    <row r="107" spans="2:8" x14ac:dyDescent="0.2">
      <c r="B107" s="25" t="s">
        <v>684</v>
      </c>
      <c r="C107" s="25" t="s">
        <v>685</v>
      </c>
      <c r="D107" s="25" t="s">
        <v>686</v>
      </c>
      <c r="E107" s="29">
        <v>2710</v>
      </c>
      <c r="F107" s="26">
        <v>15.236974999999999</v>
      </c>
      <c r="G107" s="27">
        <v>2.59778925226491E-2</v>
      </c>
      <c r="H107" s="30"/>
    </row>
    <row r="108" spans="2:8" x14ac:dyDescent="0.2">
      <c r="B108" s="25" t="s">
        <v>222</v>
      </c>
      <c r="C108" s="25" t="s">
        <v>223</v>
      </c>
      <c r="D108" s="25" t="s">
        <v>122</v>
      </c>
      <c r="E108" s="29">
        <v>950</v>
      </c>
      <c r="F108" s="26">
        <v>15.134449999999999</v>
      </c>
      <c r="G108" s="27">
        <v>2.5803095134658099E-2</v>
      </c>
      <c r="H108" s="30"/>
    </row>
    <row r="109" spans="2:8" x14ac:dyDescent="0.2">
      <c r="B109" s="25" t="s">
        <v>881</v>
      </c>
      <c r="C109" s="25" t="s">
        <v>882</v>
      </c>
      <c r="D109" s="25" t="s">
        <v>57</v>
      </c>
      <c r="E109" s="29">
        <v>1300</v>
      </c>
      <c r="F109" s="26">
        <v>14.9331</v>
      </c>
      <c r="G109" s="27">
        <v>2.5459808579457E-2</v>
      </c>
      <c r="H109" s="30"/>
    </row>
    <row r="110" spans="2:8" x14ac:dyDescent="0.2">
      <c r="B110" s="25" t="s">
        <v>272</v>
      </c>
      <c r="C110" s="25" t="s">
        <v>273</v>
      </c>
      <c r="D110" s="25" t="s">
        <v>93</v>
      </c>
      <c r="E110" s="29">
        <v>1250</v>
      </c>
      <c r="F110" s="26">
        <v>14.65375</v>
      </c>
      <c r="G110" s="27">
        <v>2.4983537910495301E-2</v>
      </c>
      <c r="H110" s="30"/>
    </row>
    <row r="111" spans="2:8" x14ac:dyDescent="0.2">
      <c r="B111" s="25" t="s">
        <v>194</v>
      </c>
      <c r="C111" s="25" t="s">
        <v>195</v>
      </c>
      <c r="D111" s="25" t="s">
        <v>54</v>
      </c>
      <c r="E111" s="29">
        <v>100</v>
      </c>
      <c r="F111" s="26">
        <v>13.547000000000001</v>
      </c>
      <c r="G111" s="27">
        <v>2.30966126809506E-2</v>
      </c>
      <c r="H111" s="30"/>
    </row>
    <row r="112" spans="2:8" x14ac:dyDescent="0.2">
      <c r="B112" s="25" t="s">
        <v>231</v>
      </c>
      <c r="C112" s="25" t="s">
        <v>232</v>
      </c>
      <c r="D112" s="25" t="s">
        <v>175</v>
      </c>
      <c r="E112" s="29">
        <v>600</v>
      </c>
      <c r="F112" s="26">
        <v>9.7680000000000007</v>
      </c>
      <c r="G112" s="27">
        <v>1.6653702861705599E-2</v>
      </c>
      <c r="H112" s="30"/>
    </row>
    <row r="113" spans="2:9" x14ac:dyDescent="0.2">
      <c r="B113" s="25" t="s">
        <v>214</v>
      </c>
      <c r="C113" s="25" t="s">
        <v>215</v>
      </c>
      <c r="D113" s="25" t="s">
        <v>45</v>
      </c>
      <c r="E113" s="29">
        <v>675</v>
      </c>
      <c r="F113" s="26">
        <v>8.8269749999999991</v>
      </c>
      <c r="G113" s="27">
        <v>1.5049326250788701E-2</v>
      </c>
      <c r="H113" s="30"/>
    </row>
    <row r="114" spans="2:9" x14ac:dyDescent="0.2">
      <c r="B114" s="25" t="s">
        <v>226</v>
      </c>
      <c r="C114" s="25" t="s">
        <v>227</v>
      </c>
      <c r="D114" s="25" t="s">
        <v>54</v>
      </c>
      <c r="E114" s="29">
        <v>100</v>
      </c>
      <c r="F114" s="26">
        <v>7.9535</v>
      </c>
      <c r="G114" s="27">
        <v>1.35601172922375E-2</v>
      </c>
      <c r="H114" s="30"/>
    </row>
    <row r="115" spans="2:9" x14ac:dyDescent="0.2">
      <c r="B115" s="25" t="s">
        <v>52</v>
      </c>
      <c r="C115" s="25" t="s">
        <v>53</v>
      </c>
      <c r="D115" s="25" t="s">
        <v>54</v>
      </c>
      <c r="E115" s="29">
        <v>175</v>
      </c>
      <c r="F115" s="26">
        <v>7.5972749999999998</v>
      </c>
      <c r="G115" s="27">
        <v>1.29527805496176E-2</v>
      </c>
      <c r="H115" s="30"/>
    </row>
    <row r="116" spans="2:9" x14ac:dyDescent="0.2">
      <c r="B116" s="25" t="s">
        <v>168</v>
      </c>
      <c r="C116" s="25" t="s">
        <v>169</v>
      </c>
      <c r="D116" s="25" t="s">
        <v>170</v>
      </c>
      <c r="E116" s="29">
        <v>175</v>
      </c>
      <c r="F116" s="26">
        <v>7.0785749999999998</v>
      </c>
      <c r="G116" s="27">
        <v>1.20684361931099E-2</v>
      </c>
      <c r="H116" s="30"/>
    </row>
    <row r="117" spans="2:9" x14ac:dyDescent="0.2">
      <c r="B117" s="25" t="s">
        <v>896</v>
      </c>
      <c r="C117" s="25" t="s">
        <v>897</v>
      </c>
      <c r="D117" s="25" t="s">
        <v>93</v>
      </c>
      <c r="E117" s="29">
        <v>825</v>
      </c>
      <c r="F117" s="26">
        <v>6.4515000000000002</v>
      </c>
      <c r="G117" s="27">
        <v>1.09993206400792E-2</v>
      </c>
      <c r="H117" s="30"/>
    </row>
    <row r="118" spans="2:9" x14ac:dyDescent="0.2">
      <c r="B118" s="25" t="s">
        <v>982</v>
      </c>
      <c r="C118" s="25" t="s">
        <v>983</v>
      </c>
      <c r="D118" s="25" t="s">
        <v>822</v>
      </c>
      <c r="E118" s="29">
        <v>12000</v>
      </c>
      <c r="F118" s="26">
        <v>5.6459999999999999</v>
      </c>
      <c r="G118" s="27">
        <v>9.6260039268212406E-3</v>
      </c>
      <c r="H118" s="30"/>
    </row>
    <row r="119" spans="2:9" x14ac:dyDescent="0.2">
      <c r="B119" s="25" t="s">
        <v>697</v>
      </c>
      <c r="C119" s="25" t="s">
        <v>698</v>
      </c>
      <c r="D119" s="25" t="s">
        <v>48</v>
      </c>
      <c r="E119" s="29">
        <v>200</v>
      </c>
      <c r="F119" s="26">
        <v>5.56</v>
      </c>
      <c r="G119" s="27">
        <v>9.4793804167775594E-3</v>
      </c>
      <c r="H119" s="30"/>
    </row>
    <row r="120" spans="2:9" x14ac:dyDescent="0.2">
      <c r="B120" s="25" t="s">
        <v>625</v>
      </c>
      <c r="C120" s="25" t="s">
        <v>626</v>
      </c>
      <c r="D120" s="25" t="s">
        <v>33</v>
      </c>
      <c r="E120" s="29">
        <v>1200</v>
      </c>
      <c r="F120" s="26">
        <v>4.8137999999999996</v>
      </c>
      <c r="G120" s="27">
        <v>8.2071657284683106E-3</v>
      </c>
      <c r="H120" s="30"/>
    </row>
    <row r="121" spans="2:9" x14ac:dyDescent="0.2">
      <c r="B121" s="25" t="s">
        <v>711</v>
      </c>
      <c r="C121" s="25" t="s">
        <v>712</v>
      </c>
      <c r="D121" s="25" t="s">
        <v>39</v>
      </c>
      <c r="E121" s="29">
        <v>375</v>
      </c>
      <c r="F121" s="26">
        <v>4.4790000000000001</v>
      </c>
      <c r="G121" s="27">
        <v>7.6363569940191903E-3</v>
      </c>
      <c r="H121" s="30"/>
    </row>
    <row r="122" spans="2:9" x14ac:dyDescent="0.2">
      <c r="B122" s="25" t="s">
        <v>109</v>
      </c>
      <c r="C122" s="25" t="s">
        <v>110</v>
      </c>
      <c r="D122" s="25" t="s">
        <v>111</v>
      </c>
      <c r="E122" s="29">
        <v>1075</v>
      </c>
      <c r="F122" s="26">
        <v>3.7087500000000002</v>
      </c>
      <c r="G122" s="27">
        <v>6.3231388706337698E-3</v>
      </c>
      <c r="H122" s="30"/>
    </row>
    <row r="123" spans="2:9" x14ac:dyDescent="0.2">
      <c r="B123" s="24" t="s">
        <v>123</v>
      </c>
      <c r="C123" s="24"/>
      <c r="D123" s="24"/>
      <c r="E123" s="24"/>
      <c r="F123" s="31">
        <f>SUM(F7:F122)</f>
        <v>48118.710402499986</v>
      </c>
      <c r="G123" s="32">
        <f>SUM(G7:G122)</f>
        <v>82.03876997662752</v>
      </c>
      <c r="H123" s="24"/>
      <c r="I123" s="18"/>
    </row>
    <row r="124" spans="2:9" x14ac:dyDescent="0.2">
      <c r="B124" s="24" t="s">
        <v>124</v>
      </c>
      <c r="C124" s="24"/>
      <c r="D124" s="24"/>
      <c r="E124" s="24"/>
      <c r="F124" s="33" t="s">
        <v>125</v>
      </c>
      <c r="G124" s="34" t="s">
        <v>125</v>
      </c>
      <c r="H124" s="24"/>
      <c r="I124" s="18"/>
    </row>
    <row r="125" spans="2:9" x14ac:dyDescent="0.2">
      <c r="B125" s="24" t="s">
        <v>123</v>
      </c>
      <c r="C125" s="24"/>
      <c r="D125" s="24"/>
      <c r="E125" s="24"/>
      <c r="F125" s="35" t="s">
        <v>125</v>
      </c>
      <c r="G125" s="36" t="s">
        <v>125</v>
      </c>
      <c r="H125" s="24"/>
      <c r="I125" s="18"/>
    </row>
    <row r="126" spans="2:9" x14ac:dyDescent="0.2">
      <c r="B126" s="37" t="s">
        <v>133</v>
      </c>
      <c r="C126" s="37"/>
      <c r="D126" s="37"/>
      <c r="E126" s="37"/>
      <c r="F126" s="38">
        <f>F123</f>
        <v>48118.710402499986</v>
      </c>
      <c r="G126" s="39">
        <f>G123</f>
        <v>82.03876997662752</v>
      </c>
      <c r="H126" s="24"/>
      <c r="I126" s="18"/>
    </row>
    <row r="127" spans="2:9" x14ac:dyDescent="0.2">
      <c r="B127" s="24" t="s">
        <v>328</v>
      </c>
      <c r="C127" s="25"/>
      <c r="D127" s="25"/>
      <c r="E127" s="25"/>
      <c r="F127" s="26"/>
      <c r="G127" s="27"/>
      <c r="H127" s="25"/>
    </row>
    <row r="128" spans="2:9" x14ac:dyDescent="0.2">
      <c r="B128" s="25" t="s">
        <v>1403</v>
      </c>
      <c r="C128" s="25" t="s">
        <v>1404</v>
      </c>
      <c r="D128" s="25" t="s">
        <v>135</v>
      </c>
      <c r="E128" s="29">
        <v>500</v>
      </c>
      <c r="F128" s="26">
        <v>2433.1875</v>
      </c>
      <c r="G128" s="27">
        <v>4.1484010679582601</v>
      </c>
      <c r="H128" s="30">
        <v>6.7265000000000005E-2</v>
      </c>
    </row>
    <row r="129" spans="2:9" x14ac:dyDescent="0.2">
      <c r="B129" s="24" t="s">
        <v>123</v>
      </c>
      <c r="C129" s="24"/>
      <c r="D129" s="24"/>
      <c r="E129" s="24"/>
      <c r="F129" s="40">
        <f>SUM(F127:F128)</f>
        <v>2433.1875</v>
      </c>
      <c r="G129" s="41">
        <f>SUM(G127:G128)</f>
        <v>4.1484010679582601</v>
      </c>
      <c r="H129" s="24"/>
      <c r="I129" s="18"/>
    </row>
    <row r="130" spans="2:9" x14ac:dyDescent="0.2">
      <c r="B130" s="37" t="s">
        <v>126</v>
      </c>
      <c r="C130" s="37"/>
      <c r="D130" s="37"/>
      <c r="E130" s="37"/>
      <c r="F130" s="38">
        <f>+F129</f>
        <v>2433.1875</v>
      </c>
      <c r="G130" s="39">
        <f>+G129</f>
        <v>4.1484010679582601</v>
      </c>
      <c r="H130" s="24"/>
      <c r="I130" s="18"/>
    </row>
    <row r="131" spans="2:9" x14ac:dyDescent="0.2">
      <c r="B131" s="24" t="s">
        <v>1405</v>
      </c>
      <c r="C131" s="25"/>
      <c r="D131" s="25"/>
      <c r="E131" s="25"/>
      <c r="F131" s="26"/>
      <c r="G131" s="27"/>
      <c r="H131" s="25"/>
    </row>
    <row r="132" spans="2:9" x14ac:dyDescent="0.2">
      <c r="B132" s="25" t="s">
        <v>1406</v>
      </c>
      <c r="C132" s="25" t="s">
        <v>1407</v>
      </c>
      <c r="D132" s="25"/>
      <c r="E132" s="29">
        <v>577326.35100000002</v>
      </c>
      <c r="F132" s="26">
        <v>6199.3320890000005</v>
      </c>
      <c r="G132" s="27">
        <v>10.5693933815769</v>
      </c>
      <c r="H132" s="25"/>
    </row>
    <row r="133" spans="2:9" x14ac:dyDescent="0.2">
      <c r="B133" s="25" t="s">
        <v>1408</v>
      </c>
      <c r="C133" s="25" t="s">
        <v>1409</v>
      </c>
      <c r="D133" s="25"/>
      <c r="E133" s="29">
        <v>146361.65100000001</v>
      </c>
      <c r="F133" s="26">
        <v>1573.8623990999999</v>
      </c>
      <c r="G133" s="27">
        <v>2.6833166195559501</v>
      </c>
      <c r="H133" s="25"/>
    </row>
    <row r="134" spans="2:9" x14ac:dyDescent="0.2">
      <c r="B134" s="24" t="s">
        <v>123</v>
      </c>
      <c r="C134" s="24"/>
      <c r="D134" s="24"/>
      <c r="E134" s="24"/>
      <c r="F134" s="31">
        <f>SUM(F132:F133)</f>
        <v>7773.1944880999999</v>
      </c>
      <c r="G134" s="32">
        <f>SUM(G132:G133)</f>
        <v>13.252710001132851</v>
      </c>
      <c r="H134" s="24"/>
      <c r="I134" s="18"/>
    </row>
    <row r="135" spans="2:9" x14ac:dyDescent="0.2">
      <c r="B135" s="24"/>
      <c r="C135" s="25"/>
      <c r="D135" s="25"/>
      <c r="E135" s="25"/>
      <c r="F135" s="26"/>
      <c r="G135" s="27"/>
      <c r="H135" s="25"/>
    </row>
    <row r="136" spans="2:9" x14ac:dyDescent="0.2">
      <c r="B136" s="24" t="s">
        <v>139</v>
      </c>
      <c r="C136" s="24"/>
      <c r="D136" s="24"/>
      <c r="E136" s="24"/>
      <c r="F136" s="31">
        <v>2707.0522350000001</v>
      </c>
      <c r="G136" s="32">
        <v>4.6153197740382899</v>
      </c>
      <c r="H136" s="30">
        <v>4.6890670000000002E-2</v>
      </c>
      <c r="I136" s="19"/>
    </row>
    <row r="137" spans="2:9" x14ac:dyDescent="0.2">
      <c r="B137" s="25"/>
      <c r="C137" s="25"/>
      <c r="D137" s="25"/>
      <c r="E137" s="25"/>
      <c r="F137" s="26"/>
      <c r="G137" s="27"/>
      <c r="H137" s="25"/>
    </row>
    <row r="138" spans="2:9" x14ac:dyDescent="0.2">
      <c r="B138" s="24" t="s">
        <v>141</v>
      </c>
      <c r="C138" s="25"/>
      <c r="D138" s="25"/>
      <c r="E138" s="25"/>
      <c r="F138" s="139">
        <v>0</v>
      </c>
      <c r="G138" s="139">
        <f>F138/F140*100</f>
        <v>0</v>
      </c>
      <c r="H138" s="25"/>
    </row>
    <row r="139" spans="2:9" x14ac:dyDescent="0.2">
      <c r="B139" s="46" t="s">
        <v>142</v>
      </c>
      <c r="C139" s="46"/>
      <c r="D139" s="46"/>
      <c r="E139" s="46"/>
      <c r="F139" s="31">
        <f>F140-(F123+F129+F134+F136+F138)</f>
        <v>-2378.5221782999943</v>
      </c>
      <c r="G139" s="32">
        <f>G140-(G123+G129+G134+G136+G138)</f>
        <v>-4.0552008197569194</v>
      </c>
      <c r="H139" s="24"/>
      <c r="I139" s="18"/>
    </row>
    <row r="140" spans="2:9" x14ac:dyDescent="0.2">
      <c r="B140" s="42" t="s">
        <v>140</v>
      </c>
      <c r="C140" s="42"/>
      <c r="D140" s="42"/>
      <c r="E140" s="42"/>
      <c r="F140" s="43">
        <v>58653.622447299997</v>
      </c>
      <c r="G140" s="44">
        <v>100</v>
      </c>
      <c r="H140" s="45"/>
      <c r="I140" s="18"/>
    </row>
    <row r="142" spans="2:9" x14ac:dyDescent="0.2">
      <c r="B142" s="18" t="s">
        <v>143</v>
      </c>
    </row>
    <row r="144" spans="2:9" ht="20.399999999999999" x14ac:dyDescent="0.2">
      <c r="B144" s="143" t="s">
        <v>7</v>
      </c>
      <c r="C144" s="143" t="s">
        <v>144</v>
      </c>
      <c r="D144" s="143" t="s">
        <v>145</v>
      </c>
      <c r="E144" s="143" t="s">
        <v>0</v>
      </c>
      <c r="F144" s="144" t="s">
        <v>146</v>
      </c>
      <c r="G144" s="145" t="s">
        <v>147</v>
      </c>
    </row>
    <row r="145" spans="2:7" x14ac:dyDescent="0.2">
      <c r="B145" s="50" t="s">
        <v>1410</v>
      </c>
      <c r="C145" s="50" t="s">
        <v>152</v>
      </c>
      <c r="D145" s="50" t="s">
        <v>111</v>
      </c>
      <c r="E145" s="51">
        <v>-1075</v>
      </c>
      <c r="F145" s="52">
        <v>-3.7254125</v>
      </c>
      <c r="G145" s="53">
        <v>-6.3515471757047302E-3</v>
      </c>
    </row>
    <row r="146" spans="2:7" x14ac:dyDescent="0.2">
      <c r="B146" s="50" t="s">
        <v>1411</v>
      </c>
      <c r="C146" s="50" t="s">
        <v>152</v>
      </c>
      <c r="D146" s="50" t="s">
        <v>90</v>
      </c>
      <c r="E146" s="51">
        <v>-6400</v>
      </c>
      <c r="F146" s="52">
        <v>-4.5305600000000004</v>
      </c>
      <c r="G146" s="53">
        <v>-7.7242629030639803E-3</v>
      </c>
    </row>
    <row r="147" spans="2:7" x14ac:dyDescent="0.2">
      <c r="B147" s="50" t="s">
        <v>1412</v>
      </c>
      <c r="C147" s="50" t="s">
        <v>152</v>
      </c>
      <c r="D147" s="50" t="s">
        <v>39</v>
      </c>
      <c r="E147" s="51">
        <v>-375</v>
      </c>
      <c r="F147" s="52">
        <v>-4.546875</v>
      </c>
      <c r="G147" s="53">
        <v>-7.7520787468588898E-3</v>
      </c>
    </row>
    <row r="148" spans="2:7" x14ac:dyDescent="0.2">
      <c r="B148" s="50" t="s">
        <v>153</v>
      </c>
      <c r="C148" s="50" t="s">
        <v>152</v>
      </c>
      <c r="D148" s="50" t="s">
        <v>33</v>
      </c>
      <c r="E148" s="51">
        <v>-1200</v>
      </c>
      <c r="F148" s="52">
        <v>-4.8701999999999996</v>
      </c>
      <c r="G148" s="53">
        <v>-8.3033234722644008E-3</v>
      </c>
    </row>
    <row r="149" spans="2:7" x14ac:dyDescent="0.2">
      <c r="B149" s="50" t="s">
        <v>1413</v>
      </c>
      <c r="C149" s="50" t="s">
        <v>152</v>
      </c>
      <c r="D149" s="50" t="s">
        <v>106</v>
      </c>
      <c r="E149" s="51">
        <v>-525</v>
      </c>
      <c r="F149" s="52">
        <v>-5.3297999999999996</v>
      </c>
      <c r="G149" s="53">
        <v>-9.0869067887303992E-3</v>
      </c>
    </row>
    <row r="150" spans="2:7" x14ac:dyDescent="0.2">
      <c r="B150" s="50" t="s">
        <v>1414</v>
      </c>
      <c r="C150" s="50" t="s">
        <v>152</v>
      </c>
      <c r="D150" s="50" t="s">
        <v>39</v>
      </c>
      <c r="E150" s="51">
        <v>-950</v>
      </c>
      <c r="F150" s="52">
        <v>-5.5389749999999998</v>
      </c>
      <c r="G150" s="53">
        <v>-9.4435343784209508E-3</v>
      </c>
    </row>
    <row r="151" spans="2:7" x14ac:dyDescent="0.2">
      <c r="B151" s="50" t="s">
        <v>1415</v>
      </c>
      <c r="C151" s="50" t="s">
        <v>152</v>
      </c>
      <c r="D151" s="50" t="s">
        <v>48</v>
      </c>
      <c r="E151" s="51">
        <v>-200</v>
      </c>
      <c r="F151" s="52">
        <v>-5.5835999999999997</v>
      </c>
      <c r="G151" s="53">
        <v>-9.5196166358127998E-3</v>
      </c>
    </row>
    <row r="152" spans="2:7" x14ac:dyDescent="0.2">
      <c r="B152" s="50" t="s">
        <v>1416</v>
      </c>
      <c r="C152" s="50" t="s">
        <v>152</v>
      </c>
      <c r="D152" s="50" t="s">
        <v>822</v>
      </c>
      <c r="E152" s="51">
        <v>-12000</v>
      </c>
      <c r="F152" s="52">
        <v>-5.6736000000000004</v>
      </c>
      <c r="G152" s="53">
        <v>-9.6730598439980497E-3</v>
      </c>
    </row>
    <row r="153" spans="2:7" x14ac:dyDescent="0.2">
      <c r="B153" s="50" t="s">
        <v>1417</v>
      </c>
      <c r="C153" s="50" t="s">
        <v>152</v>
      </c>
      <c r="D153" s="50" t="s">
        <v>39</v>
      </c>
      <c r="E153" s="51">
        <v>-250</v>
      </c>
      <c r="F153" s="52">
        <v>-6.4909999999999997</v>
      </c>
      <c r="G153" s="53">
        <v>-1.1066665159227201E-2</v>
      </c>
    </row>
    <row r="154" spans="2:7" x14ac:dyDescent="0.2">
      <c r="B154" s="50" t="s">
        <v>1418</v>
      </c>
      <c r="C154" s="50" t="s">
        <v>152</v>
      </c>
      <c r="D154" s="50" t="s">
        <v>93</v>
      </c>
      <c r="E154" s="51">
        <v>-825</v>
      </c>
      <c r="F154" s="52">
        <v>-6.5240999999999998</v>
      </c>
      <c r="G154" s="53">
        <v>-1.1123098161348601E-2</v>
      </c>
    </row>
    <row r="155" spans="2:7" x14ac:dyDescent="0.2">
      <c r="B155" s="50" t="s">
        <v>1419</v>
      </c>
      <c r="C155" s="50" t="s">
        <v>152</v>
      </c>
      <c r="D155" s="50" t="s">
        <v>167</v>
      </c>
      <c r="E155" s="51">
        <v>-1700</v>
      </c>
      <c r="F155" s="52">
        <v>-6.5917500000000002</v>
      </c>
      <c r="G155" s="53">
        <v>-1.1238436306167899E-2</v>
      </c>
    </row>
    <row r="156" spans="2:7" x14ac:dyDescent="0.2">
      <c r="B156" s="50" t="s">
        <v>1420</v>
      </c>
      <c r="C156" s="50" t="s">
        <v>152</v>
      </c>
      <c r="D156" s="50" t="s">
        <v>30</v>
      </c>
      <c r="E156" s="51">
        <v>-375</v>
      </c>
      <c r="F156" s="52">
        <v>-6.6180000000000003</v>
      </c>
      <c r="G156" s="53">
        <v>-1.12831905752219E-2</v>
      </c>
    </row>
    <row r="157" spans="2:7" x14ac:dyDescent="0.2">
      <c r="B157" s="50" t="s">
        <v>1421</v>
      </c>
      <c r="C157" s="50" t="s">
        <v>152</v>
      </c>
      <c r="D157" s="50" t="s">
        <v>85</v>
      </c>
      <c r="E157" s="51">
        <v>-4875</v>
      </c>
      <c r="F157" s="52">
        <v>-6.6475499999999998</v>
      </c>
      <c r="G157" s="53">
        <v>-1.13335710952427E-2</v>
      </c>
    </row>
    <row r="158" spans="2:7" x14ac:dyDescent="0.2">
      <c r="B158" s="50" t="s">
        <v>1422</v>
      </c>
      <c r="C158" s="50" t="s">
        <v>152</v>
      </c>
      <c r="D158" s="50" t="s">
        <v>170</v>
      </c>
      <c r="E158" s="51">
        <v>-175</v>
      </c>
      <c r="F158" s="52">
        <v>-7.0934499999999998</v>
      </c>
      <c r="G158" s="53">
        <v>-1.2093796945573901E-2</v>
      </c>
    </row>
    <row r="159" spans="2:7" x14ac:dyDescent="0.2">
      <c r="B159" s="50" t="s">
        <v>1423</v>
      </c>
      <c r="C159" s="50" t="s">
        <v>152</v>
      </c>
      <c r="D159" s="50" t="s">
        <v>54</v>
      </c>
      <c r="E159" s="51">
        <v>-175</v>
      </c>
      <c r="F159" s="52">
        <v>-7.6016500000000002</v>
      </c>
      <c r="G159" s="53">
        <v>-1.29602395944599E-2</v>
      </c>
    </row>
    <row r="160" spans="2:7" x14ac:dyDescent="0.2">
      <c r="B160" s="50" t="s">
        <v>1424</v>
      </c>
      <c r="C160" s="50" t="s">
        <v>152</v>
      </c>
      <c r="D160" s="50" t="s">
        <v>100</v>
      </c>
      <c r="E160" s="51">
        <v>-150</v>
      </c>
      <c r="F160" s="52">
        <v>-7.68</v>
      </c>
      <c r="G160" s="53">
        <v>-1.30938204318078E-2</v>
      </c>
    </row>
    <row r="161" spans="2:7" x14ac:dyDescent="0.2">
      <c r="B161" s="50" t="s">
        <v>1425</v>
      </c>
      <c r="C161" s="50" t="s">
        <v>152</v>
      </c>
      <c r="D161" s="50" t="s">
        <v>686</v>
      </c>
      <c r="E161" s="51">
        <v>-1355</v>
      </c>
      <c r="F161" s="52">
        <v>-7.6923349999999999</v>
      </c>
      <c r="G161" s="53">
        <v>-1.3114850675951899E-2</v>
      </c>
    </row>
    <row r="162" spans="2:7" x14ac:dyDescent="0.2">
      <c r="B162" s="50" t="s">
        <v>1426</v>
      </c>
      <c r="C162" s="50" t="s">
        <v>152</v>
      </c>
      <c r="D162" s="50" t="s">
        <v>686</v>
      </c>
      <c r="E162" s="51">
        <v>-1355</v>
      </c>
      <c r="F162" s="52">
        <v>-7.7343400000000004</v>
      </c>
      <c r="G162" s="53">
        <v>-1.3186466031061E-2</v>
      </c>
    </row>
    <row r="163" spans="2:7" x14ac:dyDescent="0.2">
      <c r="B163" s="50" t="s">
        <v>1427</v>
      </c>
      <c r="C163" s="50" t="s">
        <v>152</v>
      </c>
      <c r="D163" s="50" t="s">
        <v>54</v>
      </c>
      <c r="E163" s="51">
        <v>-100</v>
      </c>
      <c r="F163" s="52">
        <v>-8.0329999999999995</v>
      </c>
      <c r="G163" s="53">
        <v>-1.36956587928011E-2</v>
      </c>
    </row>
    <row r="164" spans="2:7" x14ac:dyDescent="0.2">
      <c r="B164" s="50" t="s">
        <v>1428</v>
      </c>
      <c r="C164" s="50" t="s">
        <v>152</v>
      </c>
      <c r="D164" s="50" t="s">
        <v>62</v>
      </c>
      <c r="E164" s="51">
        <v>-4425</v>
      </c>
      <c r="F164" s="52">
        <v>-8.2486425000000008</v>
      </c>
      <c r="G164" s="53">
        <v>-1.40633129819243E-2</v>
      </c>
    </row>
    <row r="165" spans="2:7" x14ac:dyDescent="0.2">
      <c r="B165" s="50" t="s">
        <v>1429</v>
      </c>
      <c r="C165" s="50" t="s">
        <v>152</v>
      </c>
      <c r="D165" s="50" t="s">
        <v>45</v>
      </c>
      <c r="E165" s="51">
        <v>-675</v>
      </c>
      <c r="F165" s="52">
        <v>-8.9504999999999999</v>
      </c>
      <c r="G165" s="53">
        <v>-1.52599270540229E-2</v>
      </c>
    </row>
    <row r="166" spans="2:7" x14ac:dyDescent="0.2">
      <c r="B166" s="50" t="s">
        <v>1430</v>
      </c>
      <c r="C166" s="50" t="s">
        <v>152</v>
      </c>
      <c r="D166" s="50" t="s">
        <v>184</v>
      </c>
      <c r="E166" s="51">
        <v>-3450</v>
      </c>
      <c r="F166" s="52">
        <v>-9.1925249999999998</v>
      </c>
      <c r="G166" s="53">
        <v>-1.5672561414701101E-2</v>
      </c>
    </row>
    <row r="167" spans="2:7" x14ac:dyDescent="0.2">
      <c r="B167" s="50" t="s">
        <v>1431</v>
      </c>
      <c r="C167" s="50" t="s">
        <v>152</v>
      </c>
      <c r="D167" s="50" t="s">
        <v>175</v>
      </c>
      <c r="E167" s="51">
        <v>-600</v>
      </c>
      <c r="F167" s="52">
        <v>-9.8279999999999994</v>
      </c>
      <c r="G167" s="53">
        <v>-1.6755998333829101E-2</v>
      </c>
    </row>
    <row r="168" spans="2:7" x14ac:dyDescent="0.2">
      <c r="B168" s="50" t="s">
        <v>1432</v>
      </c>
      <c r="C168" s="50" t="s">
        <v>152</v>
      </c>
      <c r="D168" s="50" t="s">
        <v>54</v>
      </c>
      <c r="E168" s="51">
        <v>-100</v>
      </c>
      <c r="F168" s="52">
        <v>-13.542</v>
      </c>
      <c r="G168" s="53">
        <v>-2.3088088058273702E-2</v>
      </c>
    </row>
    <row r="169" spans="2:7" x14ac:dyDescent="0.2">
      <c r="B169" s="50" t="s">
        <v>1433</v>
      </c>
      <c r="C169" s="50" t="s">
        <v>152</v>
      </c>
      <c r="D169" s="50" t="s">
        <v>57</v>
      </c>
      <c r="E169" s="51">
        <v>-1300</v>
      </c>
      <c r="F169" s="52">
        <v>-15.081300000000001</v>
      </c>
      <c r="G169" s="53">
        <v>-2.5712478395601999E-2</v>
      </c>
    </row>
    <row r="170" spans="2:7" x14ac:dyDescent="0.2">
      <c r="B170" s="50" t="s">
        <v>1434</v>
      </c>
      <c r="C170" s="50" t="s">
        <v>152</v>
      </c>
      <c r="D170" s="50" t="s">
        <v>202</v>
      </c>
      <c r="E170" s="51">
        <v>-5700</v>
      </c>
      <c r="F170" s="52">
        <v>-15.193350000000001</v>
      </c>
      <c r="G170" s="53">
        <v>-2.5903515189792701E-2</v>
      </c>
    </row>
    <row r="171" spans="2:7" x14ac:dyDescent="0.2">
      <c r="B171" s="50" t="s">
        <v>1435</v>
      </c>
      <c r="C171" s="50" t="s">
        <v>152</v>
      </c>
      <c r="D171" s="50" t="s">
        <v>93</v>
      </c>
      <c r="E171" s="51">
        <v>-1250</v>
      </c>
      <c r="F171" s="52">
        <v>-15.2075</v>
      </c>
      <c r="G171" s="53">
        <v>-2.59276398719685E-2</v>
      </c>
    </row>
    <row r="172" spans="2:7" x14ac:dyDescent="0.2">
      <c r="B172" s="50" t="s">
        <v>1436</v>
      </c>
      <c r="C172" s="50" t="s">
        <v>152</v>
      </c>
      <c r="D172" s="50" t="s">
        <v>122</v>
      </c>
      <c r="E172" s="51">
        <v>-950</v>
      </c>
      <c r="F172" s="52">
        <v>-15.7035</v>
      </c>
      <c r="G172" s="53">
        <v>-2.6773282441522699E-2</v>
      </c>
    </row>
    <row r="173" spans="2:7" x14ac:dyDescent="0.2">
      <c r="B173" s="50" t="s">
        <v>1437</v>
      </c>
      <c r="C173" s="50" t="s">
        <v>152</v>
      </c>
      <c r="D173" s="50" t="s">
        <v>90</v>
      </c>
      <c r="E173" s="51">
        <v>-38100</v>
      </c>
      <c r="F173" s="52">
        <v>-17.628869999999999</v>
      </c>
      <c r="G173" s="53">
        <v>-3.0055892994229699E-2</v>
      </c>
    </row>
    <row r="174" spans="2:7" x14ac:dyDescent="0.2">
      <c r="B174" s="50" t="s">
        <v>1438</v>
      </c>
      <c r="C174" s="50" t="s">
        <v>152</v>
      </c>
      <c r="D174" s="50" t="s">
        <v>30</v>
      </c>
      <c r="E174" s="51">
        <v>-4200</v>
      </c>
      <c r="F174" s="52">
        <v>-17.665199999999999</v>
      </c>
      <c r="G174" s="53">
        <v>-3.0117832902600498E-2</v>
      </c>
    </row>
    <row r="175" spans="2:7" x14ac:dyDescent="0.2">
      <c r="B175" s="50" t="s">
        <v>1439</v>
      </c>
      <c r="C175" s="50" t="s">
        <v>152</v>
      </c>
      <c r="D175" s="50" t="s">
        <v>42</v>
      </c>
      <c r="E175" s="51">
        <v>-850</v>
      </c>
      <c r="F175" s="52">
        <v>-18.44755</v>
      </c>
      <c r="G175" s="53">
        <v>-3.14516806128642E-2</v>
      </c>
    </row>
    <row r="176" spans="2:7" x14ac:dyDescent="0.2">
      <c r="B176" s="50" t="s">
        <v>1440</v>
      </c>
      <c r="C176" s="50" t="s">
        <v>152</v>
      </c>
      <c r="D176" s="50" t="s">
        <v>36</v>
      </c>
      <c r="E176" s="51">
        <v>-5000</v>
      </c>
      <c r="F176" s="52">
        <v>-19.297499999999999</v>
      </c>
      <c r="G176" s="53">
        <v>-3.2900781221720299E-2</v>
      </c>
    </row>
    <row r="177" spans="2:7" x14ac:dyDescent="0.2">
      <c r="B177" s="50" t="s">
        <v>1441</v>
      </c>
      <c r="C177" s="50" t="s">
        <v>152</v>
      </c>
      <c r="D177" s="50" t="s">
        <v>100</v>
      </c>
      <c r="E177" s="51">
        <v>-4150</v>
      </c>
      <c r="F177" s="52">
        <v>-19.336925000000001</v>
      </c>
      <c r="G177" s="53">
        <v>-3.2967997871528099E-2</v>
      </c>
    </row>
    <row r="178" spans="2:7" x14ac:dyDescent="0.2">
      <c r="B178" s="50" t="s">
        <v>1442</v>
      </c>
      <c r="C178" s="50" t="s">
        <v>152</v>
      </c>
      <c r="D178" s="50" t="s">
        <v>45</v>
      </c>
      <c r="E178" s="51">
        <v>-11000</v>
      </c>
      <c r="F178" s="52">
        <v>-20.246600000000001</v>
      </c>
      <c r="G178" s="53">
        <v>-3.4518925098260503E-2</v>
      </c>
    </row>
    <row r="179" spans="2:7" x14ac:dyDescent="0.2">
      <c r="B179" s="50" t="s">
        <v>1443</v>
      </c>
      <c r="C179" s="50" t="s">
        <v>152</v>
      </c>
      <c r="D179" s="50" t="s">
        <v>48</v>
      </c>
      <c r="E179" s="51">
        <v>-12300</v>
      </c>
      <c r="F179" s="52">
        <v>-20.688600000000001</v>
      </c>
      <c r="G179" s="53">
        <v>-3.5272501742903598E-2</v>
      </c>
    </row>
    <row r="180" spans="2:7" x14ac:dyDescent="0.2">
      <c r="B180" s="50" t="s">
        <v>1444</v>
      </c>
      <c r="C180" s="50" t="s">
        <v>152</v>
      </c>
      <c r="D180" s="50" t="s">
        <v>175</v>
      </c>
      <c r="E180" s="51">
        <v>-900</v>
      </c>
      <c r="F180" s="52">
        <v>-21.033899999999999</v>
      </c>
      <c r="G180" s="53">
        <v>-3.58612121849744E-2</v>
      </c>
    </row>
    <row r="181" spans="2:7" x14ac:dyDescent="0.2">
      <c r="B181" s="50" t="s">
        <v>1445</v>
      </c>
      <c r="C181" s="50" t="s">
        <v>152</v>
      </c>
      <c r="D181" s="50" t="s">
        <v>93</v>
      </c>
      <c r="E181" s="51">
        <v>-17400</v>
      </c>
      <c r="F181" s="52">
        <v>-21.14274</v>
      </c>
      <c r="G181" s="53">
        <v>-3.6046776171406399E-2</v>
      </c>
    </row>
    <row r="182" spans="2:7" x14ac:dyDescent="0.2">
      <c r="B182" s="50" t="s">
        <v>1446</v>
      </c>
      <c r="C182" s="50" t="s">
        <v>152</v>
      </c>
      <c r="D182" s="50" t="s">
        <v>62</v>
      </c>
      <c r="E182" s="51">
        <v>-2100</v>
      </c>
      <c r="F182" s="52">
        <v>-21.1722</v>
      </c>
      <c r="G182" s="53">
        <v>-3.6097003248219003E-2</v>
      </c>
    </row>
    <row r="183" spans="2:7" x14ac:dyDescent="0.2">
      <c r="B183" s="50" t="s">
        <v>1447</v>
      </c>
      <c r="C183" s="50" t="s">
        <v>152</v>
      </c>
      <c r="D183" s="50" t="s">
        <v>62</v>
      </c>
      <c r="E183" s="51">
        <v>-2000</v>
      </c>
      <c r="F183" s="52">
        <v>-21.884</v>
      </c>
      <c r="G183" s="53">
        <v>-3.7310568532510802E-2</v>
      </c>
    </row>
    <row r="184" spans="2:7" x14ac:dyDescent="0.2">
      <c r="B184" s="50" t="s">
        <v>1448</v>
      </c>
      <c r="C184" s="50" t="s">
        <v>152</v>
      </c>
      <c r="D184" s="50" t="s">
        <v>106</v>
      </c>
      <c r="E184" s="51">
        <v>-250</v>
      </c>
      <c r="F184" s="52">
        <v>-22.272500000000001</v>
      </c>
      <c r="G184" s="53">
        <v>-3.7972931714510397E-2</v>
      </c>
    </row>
    <row r="185" spans="2:7" x14ac:dyDescent="0.2">
      <c r="B185" s="50" t="s">
        <v>1449</v>
      </c>
      <c r="C185" s="50" t="s">
        <v>152</v>
      </c>
      <c r="D185" s="50" t="s">
        <v>57</v>
      </c>
      <c r="E185" s="51">
        <v>-9400</v>
      </c>
      <c r="F185" s="52">
        <v>-22.616399999999999</v>
      </c>
      <c r="G185" s="53">
        <v>-3.8559255262231598E-2</v>
      </c>
    </row>
    <row r="186" spans="2:7" x14ac:dyDescent="0.2">
      <c r="B186" s="50" t="s">
        <v>1450</v>
      </c>
      <c r="C186" s="50" t="s">
        <v>152</v>
      </c>
      <c r="D186" s="50" t="s">
        <v>202</v>
      </c>
      <c r="E186" s="51">
        <v>-9500</v>
      </c>
      <c r="F186" s="52">
        <v>-25.165500000000002</v>
      </c>
      <c r="G186" s="53">
        <v>-4.2905278395398497E-2</v>
      </c>
    </row>
    <row r="187" spans="2:7" x14ac:dyDescent="0.2">
      <c r="B187" s="50" t="s">
        <v>1451</v>
      </c>
      <c r="C187" s="50" t="s">
        <v>152</v>
      </c>
      <c r="D187" s="50" t="s">
        <v>106</v>
      </c>
      <c r="E187" s="51">
        <v>-2625</v>
      </c>
      <c r="F187" s="52">
        <v>-26.725124999999998</v>
      </c>
      <c r="G187" s="53">
        <v>-4.5564321323908703E-2</v>
      </c>
    </row>
    <row r="188" spans="2:7" x14ac:dyDescent="0.2">
      <c r="B188" s="50" t="s">
        <v>1452</v>
      </c>
      <c r="C188" s="50" t="s">
        <v>152</v>
      </c>
      <c r="D188" s="50" t="s">
        <v>42</v>
      </c>
      <c r="E188" s="51">
        <v>-1400</v>
      </c>
      <c r="F188" s="52">
        <v>-27.2818</v>
      </c>
      <c r="G188" s="53">
        <v>-4.6513410189647802E-2</v>
      </c>
    </row>
    <row r="189" spans="2:7" x14ac:dyDescent="0.2">
      <c r="B189" s="50" t="s">
        <v>1453</v>
      </c>
      <c r="C189" s="50" t="s">
        <v>152</v>
      </c>
      <c r="D189" s="50" t="s">
        <v>36</v>
      </c>
      <c r="E189" s="51">
        <v>-7500</v>
      </c>
      <c r="F189" s="52">
        <v>-29.137499999999999</v>
      </c>
      <c r="G189" s="53">
        <v>-4.9677238649974101E-2</v>
      </c>
    </row>
    <row r="190" spans="2:7" x14ac:dyDescent="0.2">
      <c r="B190" s="50" t="s">
        <v>1454</v>
      </c>
      <c r="C190" s="50" t="s">
        <v>152</v>
      </c>
      <c r="D190" s="50" t="s">
        <v>100</v>
      </c>
      <c r="E190" s="51">
        <v>-600</v>
      </c>
      <c r="F190" s="52">
        <v>-30.888000000000002</v>
      </c>
      <c r="G190" s="53">
        <v>-5.2661709049177198E-2</v>
      </c>
    </row>
    <row r="191" spans="2:7" x14ac:dyDescent="0.2">
      <c r="B191" s="50" t="s">
        <v>1455</v>
      </c>
      <c r="C191" s="50" t="s">
        <v>152</v>
      </c>
      <c r="D191" s="50" t="s">
        <v>175</v>
      </c>
      <c r="E191" s="51">
        <v>-2800</v>
      </c>
      <c r="F191" s="52">
        <v>-31.794</v>
      </c>
      <c r="G191" s="53">
        <v>-5.4206370678242001E-2</v>
      </c>
    </row>
    <row r="192" spans="2:7" x14ac:dyDescent="0.2">
      <c r="B192" s="50" t="s">
        <v>1456</v>
      </c>
      <c r="C192" s="50" t="s">
        <v>152</v>
      </c>
      <c r="D192" s="50" t="s">
        <v>57</v>
      </c>
      <c r="E192" s="51">
        <v>-1875</v>
      </c>
      <c r="F192" s="52">
        <v>-34.755000000000003</v>
      </c>
      <c r="G192" s="53">
        <v>-5.9254652227536703E-2</v>
      </c>
    </row>
    <row r="193" spans="2:7" x14ac:dyDescent="0.2">
      <c r="B193" s="50" t="s">
        <v>1457</v>
      </c>
      <c r="C193" s="50" t="s">
        <v>152</v>
      </c>
      <c r="D193" s="50" t="s">
        <v>106</v>
      </c>
      <c r="E193" s="51">
        <v>-3875</v>
      </c>
      <c r="F193" s="52">
        <v>-35.706187499999999</v>
      </c>
      <c r="G193" s="53">
        <v>-6.0876355134044498E-2</v>
      </c>
    </row>
    <row r="194" spans="2:7" x14ac:dyDescent="0.2">
      <c r="B194" s="50" t="s">
        <v>1458</v>
      </c>
      <c r="C194" s="50" t="s">
        <v>152</v>
      </c>
      <c r="D194" s="50" t="s">
        <v>54</v>
      </c>
      <c r="E194" s="51">
        <v>-11200</v>
      </c>
      <c r="F194" s="52">
        <v>-35.8232</v>
      </c>
      <c r="G194" s="53">
        <v>-6.1075852616242099E-2</v>
      </c>
    </row>
    <row r="195" spans="2:7" x14ac:dyDescent="0.2">
      <c r="B195" s="50" t="s">
        <v>1459</v>
      </c>
      <c r="C195" s="50" t="s">
        <v>152</v>
      </c>
      <c r="D195" s="50" t="s">
        <v>65</v>
      </c>
      <c r="E195" s="51">
        <v>-2400</v>
      </c>
      <c r="F195" s="52">
        <v>-35.956800000000001</v>
      </c>
      <c r="G195" s="53">
        <v>-6.13036305341704E-2</v>
      </c>
    </row>
    <row r="196" spans="2:7" x14ac:dyDescent="0.2">
      <c r="B196" s="50" t="s">
        <v>1460</v>
      </c>
      <c r="C196" s="50" t="s">
        <v>152</v>
      </c>
      <c r="D196" s="50" t="s">
        <v>230</v>
      </c>
      <c r="E196" s="51">
        <v>-2500</v>
      </c>
      <c r="F196" s="52">
        <v>-36.465000000000003</v>
      </c>
      <c r="G196" s="53">
        <v>-6.2170073183056403E-2</v>
      </c>
    </row>
    <row r="197" spans="2:7" x14ac:dyDescent="0.2">
      <c r="B197" s="50" t="s">
        <v>1461</v>
      </c>
      <c r="C197" s="50" t="s">
        <v>152</v>
      </c>
      <c r="D197" s="50" t="s">
        <v>100</v>
      </c>
      <c r="E197" s="51">
        <v>-7500</v>
      </c>
      <c r="F197" s="52">
        <v>-38.842500000000001</v>
      </c>
      <c r="G197" s="53">
        <v>-6.622353126595E-2</v>
      </c>
    </row>
    <row r="198" spans="2:7" x14ac:dyDescent="0.2">
      <c r="B198" s="50" t="s">
        <v>1462</v>
      </c>
      <c r="C198" s="50" t="s">
        <v>152</v>
      </c>
      <c r="D198" s="50" t="s">
        <v>62</v>
      </c>
      <c r="E198" s="51">
        <v>-3125</v>
      </c>
      <c r="F198" s="52">
        <v>-39.9375</v>
      </c>
      <c r="G198" s="53">
        <v>-6.8090423632203897E-2</v>
      </c>
    </row>
    <row r="199" spans="2:7" x14ac:dyDescent="0.2">
      <c r="B199" s="50" t="s">
        <v>1463</v>
      </c>
      <c r="C199" s="50" t="s">
        <v>152</v>
      </c>
      <c r="D199" s="50" t="s">
        <v>57</v>
      </c>
      <c r="E199" s="51">
        <v>-11700</v>
      </c>
      <c r="F199" s="52">
        <v>-40.985100000000003</v>
      </c>
      <c r="G199" s="53">
        <v>-6.9876502575480198E-2</v>
      </c>
    </row>
    <row r="200" spans="2:7" x14ac:dyDescent="0.2">
      <c r="B200" s="50" t="s">
        <v>1464</v>
      </c>
      <c r="C200" s="50" t="s">
        <v>152</v>
      </c>
      <c r="D200" s="50" t="s">
        <v>33</v>
      </c>
      <c r="E200" s="51">
        <v>-1250</v>
      </c>
      <c r="F200" s="52">
        <v>-41.698749999999997</v>
      </c>
      <c r="G200" s="53">
        <v>-7.1093221970162407E-2</v>
      </c>
    </row>
    <row r="201" spans="2:7" x14ac:dyDescent="0.2">
      <c r="B201" s="50" t="s">
        <v>1465</v>
      </c>
      <c r="C201" s="50" t="s">
        <v>152</v>
      </c>
      <c r="D201" s="50" t="s">
        <v>57</v>
      </c>
      <c r="E201" s="51">
        <v>-8000</v>
      </c>
      <c r="F201" s="52">
        <v>-43.164000000000001</v>
      </c>
      <c r="G201" s="53">
        <v>-7.3591362645645003E-2</v>
      </c>
    </row>
    <row r="202" spans="2:7" x14ac:dyDescent="0.2">
      <c r="B202" s="50" t="s">
        <v>1466</v>
      </c>
      <c r="C202" s="50" t="s">
        <v>152</v>
      </c>
      <c r="D202" s="50" t="s">
        <v>202</v>
      </c>
      <c r="E202" s="51">
        <v>-13050</v>
      </c>
      <c r="F202" s="52">
        <v>-45.988199999999999</v>
      </c>
      <c r="G202" s="53">
        <v>-7.8406410518498101E-2</v>
      </c>
    </row>
    <row r="203" spans="2:7" x14ac:dyDescent="0.2">
      <c r="B203" s="50" t="s">
        <v>1467</v>
      </c>
      <c r="C203" s="50" t="s">
        <v>152</v>
      </c>
      <c r="D203" s="50" t="s">
        <v>118</v>
      </c>
      <c r="E203" s="51">
        <v>-4900</v>
      </c>
      <c r="F203" s="52">
        <v>-50.281350000000003</v>
      </c>
      <c r="G203" s="53">
        <v>-8.5725907287614797E-2</v>
      </c>
    </row>
    <row r="204" spans="2:7" x14ac:dyDescent="0.2">
      <c r="B204" s="50" t="s">
        <v>1468</v>
      </c>
      <c r="C204" s="50" t="s">
        <v>152</v>
      </c>
      <c r="D204" s="50" t="s">
        <v>103</v>
      </c>
      <c r="E204" s="51">
        <v>-7600</v>
      </c>
      <c r="F204" s="52">
        <v>-51.212600000000002</v>
      </c>
      <c r="G204" s="53">
        <v>-8.7313618261198198E-2</v>
      </c>
    </row>
    <row r="205" spans="2:7" x14ac:dyDescent="0.2">
      <c r="B205" s="50" t="s">
        <v>1469</v>
      </c>
      <c r="C205" s="50" t="s">
        <v>152</v>
      </c>
      <c r="D205" s="50" t="s">
        <v>100</v>
      </c>
      <c r="E205" s="51">
        <v>-10000</v>
      </c>
      <c r="F205" s="52">
        <v>-51.61</v>
      </c>
      <c r="G205" s="53">
        <v>-8.7991155271562899E-2</v>
      </c>
    </row>
    <row r="206" spans="2:7" x14ac:dyDescent="0.2">
      <c r="B206" s="50" t="s">
        <v>1470</v>
      </c>
      <c r="C206" s="50" t="s">
        <v>152</v>
      </c>
      <c r="D206" s="50" t="s">
        <v>39</v>
      </c>
      <c r="E206" s="51">
        <v>-2000</v>
      </c>
      <c r="F206" s="52">
        <v>-52.131999999999998</v>
      </c>
      <c r="G206" s="53">
        <v>-8.8881125879037307E-2</v>
      </c>
    </row>
    <row r="207" spans="2:7" x14ac:dyDescent="0.2">
      <c r="B207" s="50" t="s">
        <v>1471</v>
      </c>
      <c r="C207" s="50" t="s">
        <v>152</v>
      </c>
      <c r="D207" s="50" t="s">
        <v>103</v>
      </c>
      <c r="E207" s="51">
        <v>-2600</v>
      </c>
      <c r="F207" s="52">
        <v>-52.694200000000002</v>
      </c>
      <c r="G207" s="53">
        <v>-8.9839634452834494E-2</v>
      </c>
    </row>
    <row r="208" spans="2:7" x14ac:dyDescent="0.2">
      <c r="B208" s="50" t="s">
        <v>1472</v>
      </c>
      <c r="C208" s="50" t="s">
        <v>152</v>
      </c>
      <c r="D208" s="50" t="s">
        <v>184</v>
      </c>
      <c r="E208" s="51">
        <v>-2700</v>
      </c>
      <c r="F208" s="52">
        <v>-54.494100000000003</v>
      </c>
      <c r="G208" s="53">
        <v>-9.2908328124085907E-2</v>
      </c>
    </row>
    <row r="209" spans="2:7" x14ac:dyDescent="0.2">
      <c r="B209" s="50" t="s">
        <v>1473</v>
      </c>
      <c r="C209" s="50" t="s">
        <v>152</v>
      </c>
      <c r="D209" s="50" t="s">
        <v>276</v>
      </c>
      <c r="E209" s="51">
        <v>-2450</v>
      </c>
      <c r="F209" s="52">
        <v>-54.64235</v>
      </c>
      <c r="G209" s="53">
        <v>-9.3161083186457702E-2</v>
      </c>
    </row>
    <row r="210" spans="2:7" x14ac:dyDescent="0.2">
      <c r="B210" s="50" t="s">
        <v>1474</v>
      </c>
      <c r="C210" s="50" t="s">
        <v>152</v>
      </c>
      <c r="D210" s="50" t="s">
        <v>202</v>
      </c>
      <c r="E210" s="51">
        <v>-15950</v>
      </c>
      <c r="F210" s="52">
        <v>-55.912725000000002</v>
      </c>
      <c r="G210" s="53">
        <v>-9.53269766931059E-2</v>
      </c>
    </row>
    <row r="211" spans="2:7" x14ac:dyDescent="0.2">
      <c r="B211" s="50" t="s">
        <v>1475</v>
      </c>
      <c r="C211" s="50" t="s">
        <v>152</v>
      </c>
      <c r="D211" s="50" t="s">
        <v>42</v>
      </c>
      <c r="E211" s="51">
        <v>-3300</v>
      </c>
      <c r="F211" s="52">
        <v>-56.060400000000001</v>
      </c>
      <c r="G211" s="53">
        <v>-9.5578751423869901E-2</v>
      </c>
    </row>
    <row r="212" spans="2:7" x14ac:dyDescent="0.2">
      <c r="B212" s="50" t="s">
        <v>154</v>
      </c>
      <c r="C212" s="50" t="s">
        <v>152</v>
      </c>
      <c r="D212" s="50" t="s">
        <v>27</v>
      </c>
      <c r="E212" s="51">
        <v>-8000</v>
      </c>
      <c r="F212" s="52">
        <v>-57.887999999999998</v>
      </c>
      <c r="G212" s="53">
        <v>-9.8694671504751599E-2</v>
      </c>
    </row>
    <row r="213" spans="2:7" x14ac:dyDescent="0.2">
      <c r="B213" s="50" t="s">
        <v>1476</v>
      </c>
      <c r="C213" s="50" t="s">
        <v>152</v>
      </c>
      <c r="D213" s="50" t="s">
        <v>85</v>
      </c>
      <c r="E213" s="51">
        <v>-16200</v>
      </c>
      <c r="F213" s="52">
        <v>-58.668300000000002</v>
      </c>
      <c r="G213" s="53">
        <v>-0.100025024119718</v>
      </c>
    </row>
    <row r="214" spans="2:7" x14ac:dyDescent="0.2">
      <c r="B214" s="50" t="s">
        <v>1477</v>
      </c>
      <c r="C214" s="50" t="s">
        <v>152</v>
      </c>
      <c r="D214" s="50" t="s">
        <v>30</v>
      </c>
      <c r="E214" s="51">
        <v>-3375</v>
      </c>
      <c r="F214" s="52">
        <v>-59.298749999999998</v>
      </c>
      <c r="G214" s="53">
        <v>-0.10109989379305501</v>
      </c>
    </row>
    <row r="215" spans="2:7" x14ac:dyDescent="0.2">
      <c r="B215" s="50" t="s">
        <v>1478</v>
      </c>
      <c r="C215" s="50" t="s">
        <v>152</v>
      </c>
      <c r="D215" s="50" t="s">
        <v>122</v>
      </c>
      <c r="E215" s="51">
        <v>-62775</v>
      </c>
      <c r="F215" s="52">
        <v>-60.056842500000002</v>
      </c>
      <c r="G215" s="53">
        <v>-0.102392384296402</v>
      </c>
    </row>
    <row r="216" spans="2:7" x14ac:dyDescent="0.2">
      <c r="B216" s="50" t="s">
        <v>1479</v>
      </c>
      <c r="C216" s="50" t="s">
        <v>152</v>
      </c>
      <c r="D216" s="50" t="s">
        <v>30</v>
      </c>
      <c r="E216" s="51">
        <v>-11000</v>
      </c>
      <c r="F216" s="52">
        <v>-60.313000000000002</v>
      </c>
      <c r="G216" s="53">
        <v>-0.102829113503076</v>
      </c>
    </row>
    <row r="217" spans="2:7" x14ac:dyDescent="0.2">
      <c r="B217" s="50" t="s">
        <v>1480</v>
      </c>
      <c r="C217" s="50" t="s">
        <v>152</v>
      </c>
      <c r="D217" s="50" t="s">
        <v>93</v>
      </c>
      <c r="E217" s="51">
        <v>-52200</v>
      </c>
      <c r="F217" s="52">
        <v>-63.010620000000003</v>
      </c>
      <c r="G217" s="53">
        <v>-0.10742835202824</v>
      </c>
    </row>
    <row r="218" spans="2:7" x14ac:dyDescent="0.2">
      <c r="B218" s="50" t="s">
        <v>1481</v>
      </c>
      <c r="C218" s="50" t="s">
        <v>152</v>
      </c>
      <c r="D218" s="50" t="s">
        <v>42</v>
      </c>
      <c r="E218" s="51">
        <v>-700</v>
      </c>
      <c r="F218" s="52">
        <v>-64.763999999999996</v>
      </c>
      <c r="G218" s="53">
        <v>-0.110417732610105</v>
      </c>
    </row>
    <row r="219" spans="2:7" x14ac:dyDescent="0.2">
      <c r="B219" s="50" t="s">
        <v>1482</v>
      </c>
      <c r="C219" s="50" t="s">
        <v>152</v>
      </c>
      <c r="D219" s="50" t="s">
        <v>103</v>
      </c>
      <c r="E219" s="51">
        <v>-3500</v>
      </c>
      <c r="F219" s="52">
        <v>-66.538499999999999</v>
      </c>
      <c r="G219" s="53">
        <v>-0.113443121198157</v>
      </c>
    </row>
    <row r="220" spans="2:7" x14ac:dyDescent="0.2">
      <c r="B220" s="50" t="s">
        <v>1483</v>
      </c>
      <c r="C220" s="50" t="s">
        <v>152</v>
      </c>
      <c r="D220" s="50" t="s">
        <v>90</v>
      </c>
      <c r="E220" s="51">
        <v>-96000</v>
      </c>
      <c r="F220" s="52">
        <v>-67.507199999999997</v>
      </c>
      <c r="G220" s="53">
        <v>-0.115094681595591</v>
      </c>
    </row>
    <row r="221" spans="2:7" x14ac:dyDescent="0.2">
      <c r="B221" s="50" t="s">
        <v>1484</v>
      </c>
      <c r="C221" s="50" t="s">
        <v>152</v>
      </c>
      <c r="D221" s="50" t="s">
        <v>205</v>
      </c>
      <c r="E221" s="51">
        <v>-17100</v>
      </c>
      <c r="F221" s="52">
        <v>-70.965000000000003</v>
      </c>
      <c r="G221" s="53">
        <v>-0.120989969654068</v>
      </c>
    </row>
    <row r="222" spans="2:7" x14ac:dyDescent="0.2">
      <c r="B222" s="50" t="s">
        <v>1485</v>
      </c>
      <c r="C222" s="50" t="s">
        <v>152</v>
      </c>
      <c r="D222" s="50" t="s">
        <v>74</v>
      </c>
      <c r="E222" s="51">
        <v>-40000</v>
      </c>
      <c r="F222" s="52">
        <v>-71.224000000000004</v>
      </c>
      <c r="G222" s="53">
        <v>-0.121431545108735</v>
      </c>
    </row>
    <row r="223" spans="2:7" x14ac:dyDescent="0.2">
      <c r="B223" s="50" t="s">
        <v>1486</v>
      </c>
      <c r="C223" s="50" t="s">
        <v>152</v>
      </c>
      <c r="D223" s="50" t="s">
        <v>39</v>
      </c>
      <c r="E223" s="51">
        <v>-30100</v>
      </c>
      <c r="F223" s="52">
        <v>-71.231650000000002</v>
      </c>
      <c r="G223" s="53">
        <v>-0.12144458778143</v>
      </c>
    </row>
    <row r="224" spans="2:7" x14ac:dyDescent="0.2">
      <c r="B224" s="50" t="s">
        <v>1487</v>
      </c>
      <c r="C224" s="50" t="s">
        <v>152</v>
      </c>
      <c r="D224" s="50" t="s">
        <v>57</v>
      </c>
      <c r="E224" s="51">
        <v>-20800</v>
      </c>
      <c r="F224" s="52">
        <v>-72.508799999999994</v>
      </c>
      <c r="G224" s="53">
        <v>-0.12362203215180601</v>
      </c>
    </row>
    <row r="225" spans="2:7" x14ac:dyDescent="0.2">
      <c r="B225" s="50" t="s">
        <v>1488</v>
      </c>
      <c r="C225" s="50" t="s">
        <v>152</v>
      </c>
      <c r="D225" s="50" t="s">
        <v>93</v>
      </c>
      <c r="E225" s="51">
        <v>-2200</v>
      </c>
      <c r="F225" s="52">
        <v>-72.974000000000004</v>
      </c>
      <c r="G225" s="53">
        <v>-0.12441516304567</v>
      </c>
    </row>
    <row r="226" spans="2:7" x14ac:dyDescent="0.2">
      <c r="B226" s="50" t="s">
        <v>1489</v>
      </c>
      <c r="C226" s="50" t="s">
        <v>152</v>
      </c>
      <c r="D226" s="50" t="s">
        <v>175</v>
      </c>
      <c r="E226" s="51">
        <v>-3800</v>
      </c>
      <c r="F226" s="52">
        <v>-75.578199999999995</v>
      </c>
      <c r="G226" s="53">
        <v>-0.128855127520737</v>
      </c>
    </row>
    <row r="227" spans="2:7" x14ac:dyDescent="0.2">
      <c r="B227" s="50" t="s">
        <v>1490</v>
      </c>
      <c r="C227" s="50" t="s">
        <v>152</v>
      </c>
      <c r="D227" s="50" t="s">
        <v>51</v>
      </c>
      <c r="E227" s="51">
        <v>-7700</v>
      </c>
      <c r="F227" s="52">
        <v>-80.5959</v>
      </c>
      <c r="G227" s="53">
        <v>-0.137409927361972</v>
      </c>
    </row>
    <row r="228" spans="2:7" x14ac:dyDescent="0.2">
      <c r="B228" s="50" t="s">
        <v>1491</v>
      </c>
      <c r="C228" s="50" t="s">
        <v>152</v>
      </c>
      <c r="D228" s="50" t="s">
        <v>189</v>
      </c>
      <c r="E228" s="51">
        <v>-6050</v>
      </c>
      <c r="F228" s="52">
        <v>-82.394949999999994</v>
      </c>
      <c r="G228" s="53">
        <v>-0.14047717184736799</v>
      </c>
    </row>
    <row r="229" spans="2:7" x14ac:dyDescent="0.2">
      <c r="B229" s="50" t="s">
        <v>1492</v>
      </c>
      <c r="C229" s="50" t="s">
        <v>152</v>
      </c>
      <c r="D229" s="50" t="s">
        <v>121</v>
      </c>
      <c r="E229" s="51">
        <v>-5600</v>
      </c>
      <c r="F229" s="52">
        <v>-84.968800000000002</v>
      </c>
      <c r="G229" s="53">
        <v>-0.14486539186278599</v>
      </c>
    </row>
    <row r="230" spans="2:7" x14ac:dyDescent="0.2">
      <c r="B230" s="50" t="s">
        <v>1493</v>
      </c>
      <c r="C230" s="50" t="s">
        <v>152</v>
      </c>
      <c r="D230" s="50" t="s">
        <v>62</v>
      </c>
      <c r="E230" s="51">
        <v>-8000</v>
      </c>
      <c r="F230" s="52">
        <v>-87.016000000000005</v>
      </c>
      <c r="G230" s="53">
        <v>-0.14835571337164</v>
      </c>
    </row>
    <row r="231" spans="2:7" x14ac:dyDescent="0.2">
      <c r="B231" s="50" t="s">
        <v>1494</v>
      </c>
      <c r="C231" s="50" t="s">
        <v>152</v>
      </c>
      <c r="D231" s="50" t="s">
        <v>62</v>
      </c>
      <c r="E231" s="51">
        <v>-102025</v>
      </c>
      <c r="F231" s="52">
        <v>-87.037527499999996</v>
      </c>
      <c r="G231" s="53">
        <v>-0.14839241613457499</v>
      </c>
    </row>
    <row r="232" spans="2:7" x14ac:dyDescent="0.2">
      <c r="B232" s="50" t="s">
        <v>1495</v>
      </c>
      <c r="C232" s="50" t="s">
        <v>152</v>
      </c>
      <c r="D232" s="50" t="s">
        <v>90</v>
      </c>
      <c r="E232" s="51">
        <v>-275</v>
      </c>
      <c r="F232" s="52">
        <v>-90.97</v>
      </c>
      <c r="G232" s="53">
        <v>-0.155096984984578</v>
      </c>
    </row>
    <row r="233" spans="2:7" x14ac:dyDescent="0.2">
      <c r="B233" s="50" t="s">
        <v>1496</v>
      </c>
      <c r="C233" s="50" t="s">
        <v>152</v>
      </c>
      <c r="D233" s="50" t="s">
        <v>106</v>
      </c>
      <c r="E233" s="51">
        <v>-10075</v>
      </c>
      <c r="F233" s="52">
        <v>-92.307149999999993</v>
      </c>
      <c r="G233" s="53">
        <v>-0.15737672482707701</v>
      </c>
    </row>
    <row r="234" spans="2:7" x14ac:dyDescent="0.2">
      <c r="B234" s="50" t="s">
        <v>1497</v>
      </c>
      <c r="C234" s="50" t="s">
        <v>152</v>
      </c>
      <c r="D234" s="50" t="s">
        <v>57</v>
      </c>
      <c r="E234" s="51">
        <v>-900</v>
      </c>
      <c r="F234" s="52">
        <v>-102.312</v>
      </c>
      <c r="G234" s="53">
        <v>-0.17443423906499</v>
      </c>
    </row>
    <row r="235" spans="2:7" x14ac:dyDescent="0.2">
      <c r="B235" s="50" t="s">
        <v>1498</v>
      </c>
      <c r="C235" s="50" t="s">
        <v>152</v>
      </c>
      <c r="D235" s="50" t="s">
        <v>235</v>
      </c>
      <c r="E235" s="51">
        <v>-25650</v>
      </c>
      <c r="F235" s="52">
        <v>-102.83085</v>
      </c>
      <c r="G235" s="53">
        <v>-0.17531883916017801</v>
      </c>
    </row>
    <row r="236" spans="2:7" x14ac:dyDescent="0.2">
      <c r="B236" s="50" t="s">
        <v>1499</v>
      </c>
      <c r="C236" s="50" t="s">
        <v>152</v>
      </c>
      <c r="D236" s="50" t="s">
        <v>242</v>
      </c>
      <c r="E236" s="51">
        <v>-45000</v>
      </c>
      <c r="F236" s="52">
        <v>-105.33150000000001</v>
      </c>
      <c r="G236" s="53">
        <v>-0.17958225869960501</v>
      </c>
    </row>
    <row r="237" spans="2:7" x14ac:dyDescent="0.2">
      <c r="B237" s="50" t="s">
        <v>1500</v>
      </c>
      <c r="C237" s="50" t="s">
        <v>152</v>
      </c>
      <c r="D237" s="50" t="s">
        <v>62</v>
      </c>
      <c r="E237" s="51">
        <v>-28575</v>
      </c>
      <c r="F237" s="52">
        <v>-109.413675</v>
      </c>
      <c r="G237" s="53">
        <v>-0.18654205901486801</v>
      </c>
    </row>
    <row r="238" spans="2:7" x14ac:dyDescent="0.2">
      <c r="B238" s="50" t="s">
        <v>1501</v>
      </c>
      <c r="C238" s="50" t="s">
        <v>152</v>
      </c>
      <c r="D238" s="50" t="s">
        <v>637</v>
      </c>
      <c r="E238" s="51">
        <v>-6525</v>
      </c>
      <c r="F238" s="52">
        <v>-110.18115</v>
      </c>
      <c r="G238" s="53">
        <v>-0.18785054597266701</v>
      </c>
    </row>
    <row r="239" spans="2:7" x14ac:dyDescent="0.2">
      <c r="B239" s="50" t="s">
        <v>1502</v>
      </c>
      <c r="C239" s="50" t="s">
        <v>152</v>
      </c>
      <c r="D239" s="50" t="s">
        <v>62</v>
      </c>
      <c r="E239" s="51">
        <v>-497600</v>
      </c>
      <c r="F239" s="52">
        <v>-111.76096</v>
      </c>
      <c r="G239" s="53">
        <v>-0.190544002802924</v>
      </c>
    </row>
    <row r="240" spans="2:7" x14ac:dyDescent="0.2">
      <c r="B240" s="50" t="s">
        <v>1503</v>
      </c>
      <c r="C240" s="50" t="s">
        <v>152</v>
      </c>
      <c r="D240" s="50" t="s">
        <v>42</v>
      </c>
      <c r="E240" s="51">
        <v>-27500</v>
      </c>
      <c r="F240" s="52">
        <v>-111.91125</v>
      </c>
      <c r="G240" s="53">
        <v>-0.19080023591134801</v>
      </c>
    </row>
    <row r="241" spans="2:7" x14ac:dyDescent="0.2">
      <c r="B241" s="50" t="s">
        <v>1504</v>
      </c>
      <c r="C241" s="50" t="s">
        <v>152</v>
      </c>
      <c r="D241" s="50" t="s">
        <v>242</v>
      </c>
      <c r="E241" s="51">
        <v>-51750</v>
      </c>
      <c r="F241" s="52">
        <v>-120.66030000000001</v>
      </c>
      <c r="G241" s="53">
        <v>-0.20571670591771701</v>
      </c>
    </row>
    <row r="242" spans="2:7" x14ac:dyDescent="0.2">
      <c r="B242" s="50" t="s">
        <v>1505</v>
      </c>
      <c r="C242" s="50" t="s">
        <v>152</v>
      </c>
      <c r="D242" s="50" t="s">
        <v>205</v>
      </c>
      <c r="E242" s="51">
        <v>-2550</v>
      </c>
      <c r="F242" s="52">
        <v>-123.471</v>
      </c>
      <c r="G242" s="53">
        <v>-0.210508737309342</v>
      </c>
    </row>
    <row r="243" spans="2:7" x14ac:dyDescent="0.2">
      <c r="B243" s="50" t="s">
        <v>1506</v>
      </c>
      <c r="C243" s="50" t="s">
        <v>152</v>
      </c>
      <c r="D243" s="50" t="s">
        <v>48</v>
      </c>
      <c r="E243" s="51">
        <v>-73800</v>
      </c>
      <c r="F243" s="52">
        <v>-123.48954000000001</v>
      </c>
      <c r="G243" s="53">
        <v>-0.210540346610228</v>
      </c>
    </row>
    <row r="244" spans="2:7" x14ac:dyDescent="0.2">
      <c r="B244" s="50" t="s">
        <v>1507</v>
      </c>
      <c r="C244" s="50" t="s">
        <v>152</v>
      </c>
      <c r="D244" s="50" t="s">
        <v>202</v>
      </c>
      <c r="E244" s="51">
        <v>-23650</v>
      </c>
      <c r="F244" s="52">
        <v>-125.345</v>
      </c>
      <c r="G244" s="53">
        <v>-0.21370376588866599</v>
      </c>
    </row>
    <row r="245" spans="2:7" x14ac:dyDescent="0.2">
      <c r="B245" s="50" t="s">
        <v>1508</v>
      </c>
      <c r="C245" s="50" t="s">
        <v>152</v>
      </c>
      <c r="D245" s="50" t="s">
        <v>85</v>
      </c>
      <c r="E245" s="51">
        <v>-97500</v>
      </c>
      <c r="F245" s="52">
        <v>-132.36600000000001</v>
      </c>
      <c r="G245" s="53">
        <v>-0.22567404105165101</v>
      </c>
    </row>
    <row r="246" spans="2:7" x14ac:dyDescent="0.2">
      <c r="B246" s="50" t="s">
        <v>1509</v>
      </c>
      <c r="C246" s="50" t="s">
        <v>152</v>
      </c>
      <c r="D246" s="50" t="s">
        <v>57</v>
      </c>
      <c r="E246" s="51">
        <v>-56400</v>
      </c>
      <c r="F246" s="52">
        <v>-134.96520000000001</v>
      </c>
      <c r="G246" s="53">
        <v>-0.23010548090404101</v>
      </c>
    </row>
    <row r="247" spans="2:7" x14ac:dyDescent="0.2">
      <c r="B247" s="50" t="s">
        <v>1510</v>
      </c>
      <c r="C247" s="50" t="s">
        <v>152</v>
      </c>
      <c r="D247" s="50" t="s">
        <v>57</v>
      </c>
      <c r="E247" s="51">
        <v>-37200</v>
      </c>
      <c r="F247" s="52">
        <v>-150.39959999999999</v>
      </c>
      <c r="G247" s="53">
        <v>-0.25641996815308998</v>
      </c>
    </row>
    <row r="248" spans="2:7" x14ac:dyDescent="0.2">
      <c r="B248" s="50" t="s">
        <v>1511</v>
      </c>
      <c r="C248" s="50" t="s">
        <v>152</v>
      </c>
      <c r="D248" s="50" t="s">
        <v>90</v>
      </c>
      <c r="E248" s="51">
        <v>-3500</v>
      </c>
      <c r="F248" s="52">
        <v>-152.0085</v>
      </c>
      <c r="G248" s="53">
        <v>-0.25916302123808099</v>
      </c>
    </row>
    <row r="249" spans="2:7" x14ac:dyDescent="0.2">
      <c r="B249" s="50" t="s">
        <v>1512</v>
      </c>
      <c r="C249" s="50" t="s">
        <v>152</v>
      </c>
      <c r="D249" s="50" t="s">
        <v>48</v>
      </c>
      <c r="E249" s="51">
        <v>-7500</v>
      </c>
      <c r="F249" s="52">
        <v>-154.05000000000001</v>
      </c>
      <c r="G249" s="53">
        <v>-0.26264362467708302</v>
      </c>
    </row>
    <row r="250" spans="2:7" x14ac:dyDescent="0.2">
      <c r="B250" s="50" t="s">
        <v>1513</v>
      </c>
      <c r="C250" s="50" t="s">
        <v>152</v>
      </c>
      <c r="D250" s="50" t="s">
        <v>42</v>
      </c>
      <c r="E250" s="51">
        <v>-7225</v>
      </c>
      <c r="F250" s="52">
        <v>-157.21600000000001</v>
      </c>
      <c r="G250" s="53">
        <v>-0.26804141575613299</v>
      </c>
    </row>
    <row r="251" spans="2:7" x14ac:dyDescent="0.2">
      <c r="B251" s="50" t="s">
        <v>1514</v>
      </c>
      <c r="C251" s="50" t="s">
        <v>152</v>
      </c>
      <c r="D251" s="50" t="s">
        <v>202</v>
      </c>
      <c r="E251" s="51">
        <v>-78100</v>
      </c>
      <c r="F251" s="52">
        <v>-160.32368</v>
      </c>
      <c r="G251" s="53">
        <v>-0.27333977563627898</v>
      </c>
    </row>
    <row r="252" spans="2:7" x14ac:dyDescent="0.2">
      <c r="B252" s="50" t="s">
        <v>1515</v>
      </c>
      <c r="C252" s="50" t="s">
        <v>152</v>
      </c>
      <c r="D252" s="50" t="s">
        <v>62</v>
      </c>
      <c r="E252" s="51">
        <v>-144000</v>
      </c>
      <c r="F252" s="52">
        <v>-165.5136</v>
      </c>
      <c r="G252" s="53">
        <v>-0.282188197580999</v>
      </c>
    </row>
    <row r="253" spans="2:7" x14ac:dyDescent="0.2">
      <c r="B253" s="50" t="s">
        <v>1516</v>
      </c>
      <c r="C253" s="50" t="s">
        <v>152</v>
      </c>
      <c r="D253" s="50" t="s">
        <v>39</v>
      </c>
      <c r="E253" s="51">
        <v>-27000</v>
      </c>
      <c r="F253" s="52">
        <v>-165.78</v>
      </c>
      <c r="G253" s="53">
        <v>-0.28264238947722697</v>
      </c>
    </row>
    <row r="254" spans="2:7" x14ac:dyDescent="0.2">
      <c r="B254" s="50" t="s">
        <v>1517</v>
      </c>
      <c r="C254" s="50" t="s">
        <v>152</v>
      </c>
      <c r="D254" s="50" t="s">
        <v>30</v>
      </c>
      <c r="E254" s="51">
        <v>-30800</v>
      </c>
      <c r="F254" s="52">
        <v>-167.86</v>
      </c>
      <c r="G254" s="53">
        <v>-0.28618863251084198</v>
      </c>
    </row>
    <row r="255" spans="2:7" x14ac:dyDescent="0.2">
      <c r="B255" s="50" t="s">
        <v>1518</v>
      </c>
      <c r="C255" s="50" t="s">
        <v>152</v>
      </c>
      <c r="D255" s="50" t="s">
        <v>54</v>
      </c>
      <c r="E255" s="51">
        <v>-56000</v>
      </c>
      <c r="F255" s="52">
        <v>-178.66800000000001</v>
      </c>
      <c r="G255" s="53">
        <v>-0.30461545688935499</v>
      </c>
    </row>
    <row r="256" spans="2:7" x14ac:dyDescent="0.2">
      <c r="B256" s="50" t="s">
        <v>1519</v>
      </c>
      <c r="C256" s="50" t="s">
        <v>152</v>
      </c>
      <c r="D256" s="50" t="s">
        <v>30</v>
      </c>
      <c r="E256" s="51">
        <v>-11600</v>
      </c>
      <c r="F256" s="52">
        <v>-183.048</v>
      </c>
      <c r="G256" s="53">
        <v>-0.31208302635437002</v>
      </c>
    </row>
    <row r="257" spans="2:7" x14ac:dyDescent="0.2">
      <c r="B257" s="50" t="s">
        <v>1520</v>
      </c>
      <c r="C257" s="50" t="s">
        <v>152</v>
      </c>
      <c r="D257" s="50" t="s">
        <v>30</v>
      </c>
      <c r="E257" s="51">
        <v>-13325</v>
      </c>
      <c r="F257" s="52">
        <v>-208.90934999999999</v>
      </c>
      <c r="G257" s="53">
        <v>-0.356174676487721</v>
      </c>
    </row>
    <row r="258" spans="2:7" x14ac:dyDescent="0.2">
      <c r="B258" s="50" t="s">
        <v>1521</v>
      </c>
      <c r="C258" s="50" t="s">
        <v>152</v>
      </c>
      <c r="D258" s="50" t="s">
        <v>74</v>
      </c>
      <c r="E258" s="51">
        <v>-120000</v>
      </c>
      <c r="F258" s="52">
        <v>-212.49600000000001</v>
      </c>
      <c r="G258" s="53">
        <v>-0.36228964407258302</v>
      </c>
    </row>
    <row r="259" spans="2:7" x14ac:dyDescent="0.2">
      <c r="B259" s="50" t="s">
        <v>1522</v>
      </c>
      <c r="C259" s="50" t="s">
        <v>152</v>
      </c>
      <c r="D259" s="50" t="s">
        <v>184</v>
      </c>
      <c r="E259" s="51">
        <v>-10800</v>
      </c>
      <c r="F259" s="52">
        <v>-217.16640000000001</v>
      </c>
      <c r="G259" s="53">
        <v>-0.37025232362267602</v>
      </c>
    </row>
    <row r="260" spans="2:7" x14ac:dyDescent="0.2">
      <c r="B260" s="50" t="s">
        <v>1523</v>
      </c>
      <c r="C260" s="50" t="s">
        <v>152</v>
      </c>
      <c r="D260" s="50" t="s">
        <v>245</v>
      </c>
      <c r="E260" s="51">
        <v>-7416</v>
      </c>
      <c r="F260" s="52">
        <v>-220.121712</v>
      </c>
      <c r="G260" s="53">
        <v>-0.37529090756121403</v>
      </c>
    </row>
    <row r="261" spans="2:7" x14ac:dyDescent="0.2">
      <c r="B261" s="50" t="s">
        <v>1524</v>
      </c>
      <c r="C261" s="50" t="s">
        <v>152</v>
      </c>
      <c r="D261" s="50" t="s">
        <v>62</v>
      </c>
      <c r="E261" s="51">
        <v>-52000</v>
      </c>
      <c r="F261" s="52">
        <v>-221.91</v>
      </c>
      <c r="G261" s="53">
        <v>-0.37833980364876002</v>
      </c>
    </row>
    <row r="262" spans="2:7" x14ac:dyDescent="0.2">
      <c r="B262" s="50" t="s">
        <v>1525</v>
      </c>
      <c r="C262" s="50" t="s">
        <v>152</v>
      </c>
      <c r="D262" s="50" t="s">
        <v>103</v>
      </c>
      <c r="E262" s="51">
        <v>-11050</v>
      </c>
      <c r="F262" s="52">
        <v>-222.60225</v>
      </c>
      <c r="G262" s="53">
        <v>-0.37952003765838499</v>
      </c>
    </row>
    <row r="263" spans="2:7" x14ac:dyDescent="0.2">
      <c r="B263" s="50" t="s">
        <v>1526</v>
      </c>
      <c r="C263" s="50" t="s">
        <v>152</v>
      </c>
      <c r="D263" s="50" t="s">
        <v>202</v>
      </c>
      <c r="E263" s="51">
        <v>-69000</v>
      </c>
      <c r="F263" s="52">
        <v>-224.62950000000001</v>
      </c>
      <c r="G263" s="53">
        <v>-0.38297634592275798</v>
      </c>
    </row>
    <row r="264" spans="2:7" x14ac:dyDescent="0.2">
      <c r="B264" s="50" t="s">
        <v>1527</v>
      </c>
      <c r="C264" s="50" t="s">
        <v>152</v>
      </c>
      <c r="D264" s="50" t="s">
        <v>62</v>
      </c>
      <c r="E264" s="51">
        <v>-16800</v>
      </c>
      <c r="F264" s="52">
        <v>-244.55760000000001</v>
      </c>
      <c r="G264" s="53">
        <v>-0.41695225255649598</v>
      </c>
    </row>
    <row r="265" spans="2:7" x14ac:dyDescent="0.2">
      <c r="B265" s="50" t="s">
        <v>1528</v>
      </c>
      <c r="C265" s="50" t="s">
        <v>152</v>
      </c>
      <c r="D265" s="50" t="s">
        <v>90</v>
      </c>
      <c r="E265" s="51">
        <v>-775</v>
      </c>
      <c r="F265" s="52">
        <v>-255.24625</v>
      </c>
      <c r="G265" s="53">
        <v>-0.43517559419170998</v>
      </c>
    </row>
    <row r="266" spans="2:7" x14ac:dyDescent="0.2">
      <c r="B266" s="50" t="s">
        <v>1529</v>
      </c>
      <c r="C266" s="50" t="s">
        <v>152</v>
      </c>
      <c r="D266" s="50" t="s">
        <v>62</v>
      </c>
      <c r="E266" s="51">
        <v>-111150</v>
      </c>
      <c r="F266" s="52">
        <v>-265.148325</v>
      </c>
      <c r="G266" s="53">
        <v>-0.45205788481049802</v>
      </c>
    </row>
    <row r="267" spans="2:7" x14ac:dyDescent="0.2">
      <c r="B267" s="50" t="s">
        <v>1530</v>
      </c>
      <c r="C267" s="50" t="s">
        <v>152</v>
      </c>
      <c r="D267" s="50" t="s">
        <v>57</v>
      </c>
      <c r="E267" s="51">
        <v>-8800</v>
      </c>
      <c r="F267" s="52">
        <v>-265.54880000000003</v>
      </c>
      <c r="G267" s="53">
        <v>-0.45274066446380901</v>
      </c>
    </row>
    <row r="268" spans="2:7" x14ac:dyDescent="0.2">
      <c r="B268" s="50" t="s">
        <v>1531</v>
      </c>
      <c r="C268" s="50" t="s">
        <v>152</v>
      </c>
      <c r="D268" s="50" t="s">
        <v>54</v>
      </c>
      <c r="E268" s="51">
        <v>-5100</v>
      </c>
      <c r="F268" s="52">
        <v>-286.77300000000002</v>
      </c>
      <c r="G268" s="53">
        <v>-0.48892632378786899</v>
      </c>
    </row>
    <row r="269" spans="2:7" x14ac:dyDescent="0.2">
      <c r="B269" s="50" t="s">
        <v>1532</v>
      </c>
      <c r="C269" s="50" t="s">
        <v>152</v>
      </c>
      <c r="D269" s="50" t="s">
        <v>62</v>
      </c>
      <c r="E269" s="51">
        <v>-168150</v>
      </c>
      <c r="F269" s="52">
        <v>-311.53150499999998</v>
      </c>
      <c r="G269" s="53">
        <v>-0.53113770642198499</v>
      </c>
    </row>
    <row r="270" spans="2:7" x14ac:dyDescent="0.2">
      <c r="B270" s="50" t="s">
        <v>1533</v>
      </c>
      <c r="C270" s="50" t="s">
        <v>152</v>
      </c>
      <c r="D270" s="50" t="s">
        <v>167</v>
      </c>
      <c r="E270" s="51">
        <v>-17100</v>
      </c>
      <c r="F270" s="52">
        <v>-322.98480000000001</v>
      </c>
      <c r="G270" s="53">
        <v>-0.55066471007856399</v>
      </c>
    </row>
    <row r="271" spans="2:7" x14ac:dyDescent="0.2">
      <c r="B271" s="50" t="s">
        <v>1534</v>
      </c>
      <c r="C271" s="50" t="s">
        <v>152</v>
      </c>
      <c r="D271" s="50" t="s">
        <v>71</v>
      </c>
      <c r="E271" s="51">
        <v>-12800</v>
      </c>
      <c r="F271" s="52">
        <v>-330.95679999999999</v>
      </c>
      <c r="G271" s="53">
        <v>-0.56425636847470595</v>
      </c>
    </row>
    <row r="272" spans="2:7" x14ac:dyDescent="0.2">
      <c r="B272" s="50" t="s">
        <v>1535</v>
      </c>
      <c r="C272" s="50" t="s">
        <v>152</v>
      </c>
      <c r="D272" s="50" t="s">
        <v>90</v>
      </c>
      <c r="E272" s="51">
        <v>-76125</v>
      </c>
      <c r="F272" s="52">
        <v>-331.219875</v>
      </c>
      <c r="G272" s="53">
        <v>-0.56470489149685399</v>
      </c>
    </row>
    <row r="273" spans="2:7" x14ac:dyDescent="0.2">
      <c r="B273" s="50" t="s">
        <v>1536</v>
      </c>
      <c r="C273" s="50" t="s">
        <v>152</v>
      </c>
      <c r="D273" s="50" t="s">
        <v>42</v>
      </c>
      <c r="E273" s="51">
        <v>-7000</v>
      </c>
      <c r="F273" s="52">
        <v>-346.15</v>
      </c>
      <c r="G273" s="53">
        <v>-0.590159627925818</v>
      </c>
    </row>
    <row r="274" spans="2:7" x14ac:dyDescent="0.2">
      <c r="B274" s="50" t="s">
        <v>1537</v>
      </c>
      <c r="C274" s="50" t="s">
        <v>152</v>
      </c>
      <c r="D274" s="50" t="s">
        <v>39</v>
      </c>
      <c r="E274" s="51">
        <v>-65550</v>
      </c>
      <c r="F274" s="52">
        <v>-380.19</v>
      </c>
      <c r="G274" s="53">
        <v>-0.64819525911054998</v>
      </c>
    </row>
    <row r="275" spans="2:7" x14ac:dyDescent="0.2">
      <c r="B275" s="50" t="s">
        <v>1538</v>
      </c>
      <c r="C275" s="50" t="s">
        <v>152</v>
      </c>
      <c r="D275" s="50" t="s">
        <v>202</v>
      </c>
      <c r="E275" s="51">
        <v>-252050</v>
      </c>
      <c r="F275" s="52">
        <v>-514.81212500000004</v>
      </c>
      <c r="G275" s="53">
        <v>-0.87771582302961104</v>
      </c>
    </row>
    <row r="276" spans="2:7" x14ac:dyDescent="0.2">
      <c r="B276" s="50" t="s">
        <v>1539</v>
      </c>
      <c r="C276" s="50" t="s">
        <v>152</v>
      </c>
      <c r="D276" s="50" t="s">
        <v>62</v>
      </c>
      <c r="E276" s="51">
        <v>-49500</v>
      </c>
      <c r="F276" s="52">
        <v>-523.01700000000005</v>
      </c>
      <c r="G276" s="53">
        <v>-0.89170451572693299</v>
      </c>
    </row>
    <row r="277" spans="2:7" x14ac:dyDescent="0.2">
      <c r="B277" s="50" t="s">
        <v>1540</v>
      </c>
      <c r="C277" s="50" t="s">
        <v>152</v>
      </c>
      <c r="D277" s="50" t="s">
        <v>276</v>
      </c>
      <c r="E277" s="51">
        <v>-10400</v>
      </c>
      <c r="F277" s="52">
        <v>-537.10799999999995</v>
      </c>
      <c r="G277" s="53">
        <v>-0.91572860735513695</v>
      </c>
    </row>
    <row r="278" spans="2:7" x14ac:dyDescent="0.2">
      <c r="B278" s="50" t="s">
        <v>1541</v>
      </c>
      <c r="C278" s="50" t="s">
        <v>152</v>
      </c>
      <c r="D278" s="50" t="s">
        <v>93</v>
      </c>
      <c r="E278" s="51">
        <v>-16650</v>
      </c>
      <c r="F278" s="52">
        <v>-560.58884999999998</v>
      </c>
      <c r="G278" s="53">
        <v>-0.95576168463198796</v>
      </c>
    </row>
    <row r="279" spans="2:7" x14ac:dyDescent="0.2">
      <c r="B279" s="50" t="s">
        <v>1542</v>
      </c>
      <c r="C279" s="50" t="s">
        <v>152</v>
      </c>
      <c r="D279" s="50" t="s">
        <v>62</v>
      </c>
      <c r="E279" s="51">
        <v>-445500</v>
      </c>
      <c r="F279" s="52">
        <v>-568.45799999999997</v>
      </c>
      <c r="G279" s="53">
        <v>-0.969177991539665</v>
      </c>
    </row>
    <row r="280" spans="2:7" x14ac:dyDescent="0.2">
      <c r="B280" s="50" t="s">
        <v>1543</v>
      </c>
      <c r="C280" s="50" t="s">
        <v>152</v>
      </c>
      <c r="D280" s="50" t="s">
        <v>57</v>
      </c>
      <c r="E280" s="51">
        <v>-168000</v>
      </c>
      <c r="F280" s="52">
        <v>-582.20399999999995</v>
      </c>
      <c r="G280" s="53">
        <v>-0.99261388420315799</v>
      </c>
    </row>
    <row r="281" spans="2:7" x14ac:dyDescent="0.2">
      <c r="B281" s="50" t="s">
        <v>1544</v>
      </c>
      <c r="C281" s="50" t="s">
        <v>152</v>
      </c>
      <c r="D281" s="50" t="s">
        <v>77</v>
      </c>
      <c r="E281" s="51">
        <v>-681750</v>
      </c>
      <c r="F281" s="52">
        <v>-589.10017500000004</v>
      </c>
      <c r="G281" s="53">
        <v>-1.0043713421610101</v>
      </c>
    </row>
    <row r="282" spans="2:7" x14ac:dyDescent="0.2">
      <c r="B282" s="50" t="s">
        <v>1545</v>
      </c>
      <c r="C282" s="50" t="s">
        <v>152</v>
      </c>
      <c r="D282" s="50" t="s">
        <v>65</v>
      </c>
      <c r="E282" s="51">
        <v>-151725</v>
      </c>
      <c r="F282" s="52">
        <v>-623.43802500000004</v>
      </c>
      <c r="G282" s="53">
        <v>-1.06291478511861</v>
      </c>
    </row>
    <row r="283" spans="2:7" x14ac:dyDescent="0.2">
      <c r="B283" s="50" t="s">
        <v>1546</v>
      </c>
      <c r="C283" s="50" t="s">
        <v>152</v>
      </c>
      <c r="D283" s="50" t="s">
        <v>62</v>
      </c>
      <c r="E283" s="51">
        <v>-274950</v>
      </c>
      <c r="F283" s="52">
        <v>-659.85250499999995</v>
      </c>
      <c r="G283" s="53">
        <v>-1.12499872551414</v>
      </c>
    </row>
    <row r="284" spans="2:7" x14ac:dyDescent="0.2">
      <c r="B284" s="50" t="s">
        <v>1547</v>
      </c>
      <c r="C284" s="50" t="s">
        <v>152</v>
      </c>
      <c r="D284" s="50" t="s">
        <v>62</v>
      </c>
      <c r="E284" s="51">
        <v>-63000</v>
      </c>
      <c r="F284" s="52">
        <v>-663.57899999999995</v>
      </c>
      <c r="G284" s="53">
        <v>-1.1313521182706501</v>
      </c>
    </row>
    <row r="285" spans="2:7" x14ac:dyDescent="0.2">
      <c r="B285" s="50" t="s">
        <v>1548</v>
      </c>
      <c r="C285" s="50" t="s">
        <v>152</v>
      </c>
      <c r="D285" s="50" t="s">
        <v>62</v>
      </c>
      <c r="E285" s="51">
        <v>-918225</v>
      </c>
      <c r="F285" s="52">
        <v>-778.19568749999996</v>
      </c>
      <c r="G285" s="53">
        <v>-1.3267649209547201</v>
      </c>
    </row>
    <row r="286" spans="2:7" x14ac:dyDescent="0.2">
      <c r="B286" s="50" t="s">
        <v>1549</v>
      </c>
      <c r="C286" s="50" t="s">
        <v>152</v>
      </c>
      <c r="D286" s="50" t="s">
        <v>167</v>
      </c>
      <c r="E286" s="51">
        <v>-217600</v>
      </c>
      <c r="F286" s="52">
        <v>-839.71839999999997</v>
      </c>
      <c r="G286" s="53">
        <v>-1.4316565029798201</v>
      </c>
    </row>
    <row r="287" spans="2:7" x14ac:dyDescent="0.2">
      <c r="B287" s="50" t="s">
        <v>1550</v>
      </c>
      <c r="C287" s="50" t="s">
        <v>152</v>
      </c>
      <c r="D287" s="50" t="s">
        <v>235</v>
      </c>
      <c r="E287" s="51">
        <v>-210600</v>
      </c>
      <c r="F287" s="52">
        <v>-839.87279999999998</v>
      </c>
      <c r="G287" s="53">
        <v>-1.4319197433280799</v>
      </c>
    </row>
    <row r="288" spans="2:7" x14ac:dyDescent="0.2">
      <c r="B288" s="50" t="s">
        <v>1551</v>
      </c>
      <c r="C288" s="50" t="s">
        <v>152</v>
      </c>
      <c r="D288" s="50" t="s">
        <v>85</v>
      </c>
      <c r="E288" s="51">
        <v>-65000</v>
      </c>
      <c r="F288" s="52">
        <v>-845.71500000000003</v>
      </c>
      <c r="G288" s="53">
        <v>-1.44188025344875</v>
      </c>
    </row>
    <row r="289" spans="2:7" x14ac:dyDescent="0.2">
      <c r="B289" s="50" t="s">
        <v>1552</v>
      </c>
      <c r="C289" s="50" t="s">
        <v>152</v>
      </c>
      <c r="D289" s="50" t="s">
        <v>57</v>
      </c>
      <c r="E289" s="51">
        <v>-81000</v>
      </c>
      <c r="F289" s="52">
        <v>-867.26700000000005</v>
      </c>
      <c r="G289" s="53">
        <v>-1.47862478703551</v>
      </c>
    </row>
    <row r="290" spans="2:7" x14ac:dyDescent="0.2">
      <c r="B290" s="50" t="s">
        <v>1553</v>
      </c>
      <c r="C290" s="50" t="s">
        <v>152</v>
      </c>
      <c r="D290" s="50" t="s">
        <v>62</v>
      </c>
      <c r="E290" s="51">
        <v>-262500</v>
      </c>
      <c r="F290" s="52">
        <v>-916.91250000000002</v>
      </c>
      <c r="G290" s="53">
        <v>-1.5632666180572901</v>
      </c>
    </row>
    <row r="291" spans="2:7" x14ac:dyDescent="0.2">
      <c r="B291" s="50" t="s">
        <v>1554</v>
      </c>
      <c r="C291" s="50" t="s">
        <v>152</v>
      </c>
      <c r="D291" s="50" t="s">
        <v>45</v>
      </c>
      <c r="E291" s="51">
        <v>-498200</v>
      </c>
      <c r="F291" s="52">
        <v>-991.86638000000005</v>
      </c>
      <c r="G291" s="53">
        <v>-1.6910573270920899</v>
      </c>
    </row>
    <row r="292" spans="2:7" x14ac:dyDescent="0.2">
      <c r="B292" s="50" t="s">
        <v>1555</v>
      </c>
      <c r="C292" s="50" t="s">
        <v>152</v>
      </c>
      <c r="D292" s="50" t="s">
        <v>45</v>
      </c>
      <c r="E292" s="51">
        <v>-574750</v>
      </c>
      <c r="F292" s="52">
        <v>-1053.1719000000001</v>
      </c>
      <c r="G292" s="53">
        <v>-1.7955786122950399</v>
      </c>
    </row>
    <row r="293" spans="2:7" x14ac:dyDescent="0.2">
      <c r="B293" s="50" t="s">
        <v>1556</v>
      </c>
      <c r="C293" s="50" t="s">
        <v>152</v>
      </c>
      <c r="D293" s="50" t="s">
        <v>245</v>
      </c>
      <c r="E293" s="51">
        <v>-40479</v>
      </c>
      <c r="F293" s="52">
        <v>-1198.8665430000001</v>
      </c>
      <c r="G293" s="53">
        <v>-2.0439769838208601</v>
      </c>
    </row>
    <row r="294" spans="2:7" x14ac:dyDescent="0.2">
      <c r="B294" s="50" t="s">
        <v>1557</v>
      </c>
      <c r="C294" s="50" t="s">
        <v>152</v>
      </c>
      <c r="D294" s="50" t="s">
        <v>184</v>
      </c>
      <c r="E294" s="51">
        <v>-467475</v>
      </c>
      <c r="F294" s="52">
        <v>-1240.2111749999999</v>
      </c>
      <c r="G294" s="53">
        <v>-2.1144664613244002</v>
      </c>
    </row>
    <row r="295" spans="2:7" x14ac:dyDescent="0.2">
      <c r="B295" s="50" t="s">
        <v>1558</v>
      </c>
      <c r="C295" s="50" t="s">
        <v>152</v>
      </c>
      <c r="D295" s="50" t="s">
        <v>39</v>
      </c>
      <c r="E295" s="51">
        <v>-535350</v>
      </c>
      <c r="F295" s="52">
        <v>-1259.1432</v>
      </c>
      <c r="G295" s="53">
        <v>-2.1467441352515499</v>
      </c>
    </row>
    <row r="296" spans="2:7" x14ac:dyDescent="0.2">
      <c r="B296" s="50" t="s">
        <v>1559</v>
      </c>
      <c r="C296" s="50" t="s">
        <v>152</v>
      </c>
      <c r="D296" s="50" t="s">
        <v>85</v>
      </c>
      <c r="E296" s="51">
        <v>-97000</v>
      </c>
      <c r="F296" s="52">
        <v>-1268.1780000000001</v>
      </c>
      <c r="G296" s="53">
        <v>-2.1621477874439101</v>
      </c>
    </row>
    <row r="297" spans="2:7" x14ac:dyDescent="0.2">
      <c r="B297" s="50" t="s">
        <v>1560</v>
      </c>
      <c r="C297" s="50" t="s">
        <v>152</v>
      </c>
      <c r="D297" s="50" t="s">
        <v>62</v>
      </c>
      <c r="E297" s="51">
        <v>-5784600</v>
      </c>
      <c r="F297" s="52">
        <v>-1294.01502</v>
      </c>
      <c r="G297" s="53">
        <v>-2.2061979567633099</v>
      </c>
    </row>
    <row r="298" spans="2:7" x14ac:dyDescent="0.2">
      <c r="B298" s="50" t="s">
        <v>1561</v>
      </c>
      <c r="C298" s="50" t="s">
        <v>152</v>
      </c>
      <c r="D298" s="50" t="s">
        <v>62</v>
      </c>
      <c r="E298" s="51">
        <v>-106875</v>
      </c>
      <c r="F298" s="52">
        <v>-1358.595</v>
      </c>
      <c r="G298" s="53">
        <v>-2.31630194916041</v>
      </c>
    </row>
    <row r="299" spans="2:7" x14ac:dyDescent="0.2">
      <c r="B299" s="50" t="s">
        <v>1562</v>
      </c>
      <c r="C299" s="50" t="s">
        <v>152</v>
      </c>
      <c r="D299" s="50" t="s">
        <v>167</v>
      </c>
      <c r="E299" s="51">
        <v>-81700</v>
      </c>
      <c r="F299" s="52">
        <v>-1531.6298999999999</v>
      </c>
      <c r="G299" s="53">
        <v>-2.6113133956494501</v>
      </c>
    </row>
    <row r="300" spans="2:7" x14ac:dyDescent="0.2">
      <c r="B300" s="50" t="s">
        <v>1563</v>
      </c>
      <c r="C300" s="50" t="s">
        <v>152</v>
      </c>
      <c r="D300" s="50" t="s">
        <v>62</v>
      </c>
      <c r="E300" s="51">
        <v>-111300</v>
      </c>
      <c r="F300" s="52">
        <v>-1629.432</v>
      </c>
      <c r="G300" s="53">
        <v>-2.7780585955522801</v>
      </c>
    </row>
    <row r="301" spans="2:7" x14ac:dyDescent="0.2">
      <c r="B301" s="50" t="s">
        <v>151</v>
      </c>
      <c r="C301" s="50" t="s">
        <v>152</v>
      </c>
      <c r="D301" s="50" t="s">
        <v>30</v>
      </c>
      <c r="E301" s="51">
        <v>-473200</v>
      </c>
      <c r="F301" s="52">
        <v>-1981.7616</v>
      </c>
      <c r="G301" s="53">
        <v>-3.3787539751370099</v>
      </c>
    </row>
    <row r="302" spans="2:7" x14ac:dyDescent="0.2">
      <c r="B302" s="50" t="s">
        <v>1564</v>
      </c>
      <c r="C302" s="50" t="s">
        <v>152</v>
      </c>
      <c r="D302" s="50" t="s">
        <v>62</v>
      </c>
      <c r="E302" s="51">
        <v>-293150</v>
      </c>
      <c r="F302" s="52">
        <v>-2096.7553750000002</v>
      </c>
      <c r="G302" s="53">
        <v>-3.5748096835518099</v>
      </c>
    </row>
    <row r="303" spans="2:7" x14ac:dyDescent="0.2">
      <c r="B303" s="50" t="s">
        <v>1565</v>
      </c>
      <c r="C303" s="50" t="s">
        <v>152</v>
      </c>
      <c r="D303" s="50" t="s">
        <v>62</v>
      </c>
      <c r="E303" s="51">
        <v>-384150</v>
      </c>
      <c r="F303" s="52">
        <v>-2762.42265</v>
      </c>
      <c r="G303" s="53">
        <v>-4.7097221531066102</v>
      </c>
    </row>
    <row r="304" spans="2:7" x14ac:dyDescent="0.2">
      <c r="B304" s="50" t="s">
        <v>1566</v>
      </c>
      <c r="C304" s="50" t="s">
        <v>152</v>
      </c>
      <c r="D304" s="50" t="s">
        <v>62</v>
      </c>
      <c r="E304" s="51">
        <v>-2409750</v>
      </c>
      <c r="F304" s="52">
        <v>-3056.767875</v>
      </c>
      <c r="G304" s="53">
        <v>-5.21155854908449</v>
      </c>
    </row>
    <row r="305" spans="2:9" x14ac:dyDescent="0.2">
      <c r="B305" s="50" t="s">
        <v>1567</v>
      </c>
      <c r="C305" s="50" t="s">
        <v>152</v>
      </c>
      <c r="D305" s="50" t="s">
        <v>167</v>
      </c>
      <c r="E305" s="51">
        <v>-24658875</v>
      </c>
      <c r="F305" s="52">
        <v>-3629.7864</v>
      </c>
      <c r="G305" s="53">
        <v>-6.1885118915909203</v>
      </c>
    </row>
    <row r="306" spans="2:9" x14ac:dyDescent="0.2">
      <c r="B306" s="47"/>
      <c r="C306" s="47"/>
      <c r="D306" s="47"/>
      <c r="E306" s="47"/>
      <c r="F306" s="48">
        <f>SUM(F145:F305)</f>
        <v>-48449.547634999995</v>
      </c>
      <c r="G306" s="49">
        <f>SUM(G145:G305)</f>
        <v>-82.602822491537808</v>
      </c>
    </row>
    <row r="308" spans="2:9" x14ac:dyDescent="0.2">
      <c r="B308" s="18" t="s">
        <v>156</v>
      </c>
    </row>
    <row r="309" spans="2:9" x14ac:dyDescent="0.2">
      <c r="B309" s="18"/>
    </row>
    <row r="310" spans="2:9" ht="10.199999999999999" customHeight="1" x14ac:dyDescent="0.2">
      <c r="B310" s="157" t="s">
        <v>1634</v>
      </c>
      <c r="C310" s="157"/>
      <c r="D310" s="157"/>
      <c r="E310" s="157"/>
      <c r="F310" s="157"/>
      <c r="G310" s="157"/>
      <c r="H310" s="157"/>
      <c r="I310" s="141"/>
    </row>
    <row r="312" spans="2:9" x14ac:dyDescent="0.2">
      <c r="B312" s="18" t="s">
        <v>157</v>
      </c>
    </row>
    <row r="313" spans="2:9" x14ac:dyDescent="0.2">
      <c r="B313" s="18"/>
    </row>
    <row r="314" spans="2:9" x14ac:dyDescent="0.2">
      <c r="B314" s="65" t="s">
        <v>1599</v>
      </c>
    </row>
    <row r="315" spans="2:9" x14ac:dyDescent="0.2">
      <c r="B315" s="65" t="s">
        <v>1600</v>
      </c>
    </row>
    <row r="316" spans="2:9" x14ac:dyDescent="0.2">
      <c r="B316" s="65" t="s">
        <v>1601</v>
      </c>
    </row>
    <row r="317" spans="2:9" x14ac:dyDescent="0.2">
      <c r="B317" s="62"/>
    </row>
    <row r="318" spans="2:9" x14ac:dyDescent="0.2">
      <c r="B318" s="66" t="s">
        <v>1602</v>
      </c>
      <c r="C318" s="67" t="s">
        <v>1603</v>
      </c>
      <c r="D318" s="103" t="s">
        <v>1635</v>
      </c>
    </row>
    <row r="319" spans="2:9" x14ac:dyDescent="0.2">
      <c r="B319" s="69" t="s">
        <v>1604</v>
      </c>
      <c r="C319" s="104">
        <v>10.4398</v>
      </c>
      <c r="D319" s="71">
        <v>10.479100000000001</v>
      </c>
    </row>
    <row r="320" spans="2:9" x14ac:dyDescent="0.2">
      <c r="B320" s="69" t="s">
        <v>1636</v>
      </c>
      <c r="C320" s="107" t="s">
        <v>1637</v>
      </c>
      <c r="D320" s="71">
        <v>9.9910999999999994</v>
      </c>
    </row>
    <row r="321" spans="2:6" x14ac:dyDescent="0.2">
      <c r="B321" s="62"/>
    </row>
    <row r="322" spans="2:6" x14ac:dyDescent="0.2">
      <c r="B322" s="65" t="s">
        <v>1668</v>
      </c>
    </row>
    <row r="323" spans="2:6" x14ac:dyDescent="0.2">
      <c r="B323" s="65"/>
    </row>
    <row r="324" spans="2:6" x14ac:dyDescent="0.2">
      <c r="B324" s="72" t="s">
        <v>1654</v>
      </c>
    </row>
    <row r="325" spans="2:6" x14ac:dyDescent="0.2">
      <c r="B325" s="73"/>
    </row>
    <row r="326" spans="2:6" x14ac:dyDescent="0.2">
      <c r="B326" s="78" t="s">
        <v>1669</v>
      </c>
      <c r="C326" s="77"/>
      <c r="D326" s="77"/>
      <c r="E326" s="77"/>
      <c r="F326" s="77"/>
    </row>
    <row r="327" spans="2:6" x14ac:dyDescent="0.2">
      <c r="B327" s="78"/>
      <c r="C327" s="77"/>
      <c r="D327" s="77"/>
      <c r="E327" s="77"/>
      <c r="F327" s="77"/>
    </row>
    <row r="328" spans="2:6" ht="20.399999999999999" x14ac:dyDescent="0.2">
      <c r="B328" s="114" t="s">
        <v>1605</v>
      </c>
      <c r="C328" s="115" t="s">
        <v>1606</v>
      </c>
      <c r="D328" s="115" t="s">
        <v>1607</v>
      </c>
      <c r="E328" s="115" t="s">
        <v>1608</v>
      </c>
      <c r="F328" s="115" t="s">
        <v>1609</v>
      </c>
    </row>
    <row r="329" spans="2:6" x14ac:dyDescent="0.2">
      <c r="B329" s="116" t="s">
        <v>1560</v>
      </c>
      <c r="C329" s="117" t="s">
        <v>152</v>
      </c>
      <c r="D329" s="118">
        <v>22.709</v>
      </c>
      <c r="E329" s="119">
        <v>22.37</v>
      </c>
      <c r="F329" s="158">
        <v>282.37129929999998</v>
      </c>
    </row>
    <row r="330" spans="2:6" x14ac:dyDescent="0.2">
      <c r="B330" s="116" t="s">
        <v>1502</v>
      </c>
      <c r="C330" s="117" t="s">
        <v>152</v>
      </c>
      <c r="D330" s="118">
        <v>22.421900000000001</v>
      </c>
      <c r="E330" s="119">
        <v>22.46</v>
      </c>
      <c r="F330" s="159"/>
    </row>
    <row r="331" spans="2:6" x14ac:dyDescent="0.2">
      <c r="B331" s="116" t="s">
        <v>1412</v>
      </c>
      <c r="C331" s="117" t="s">
        <v>152</v>
      </c>
      <c r="D331" s="118">
        <v>1240.4857</v>
      </c>
      <c r="E331" s="119">
        <v>1212.5</v>
      </c>
      <c r="F331" s="119">
        <v>0.92133062499999996</v>
      </c>
    </row>
    <row r="332" spans="2:6" x14ac:dyDescent="0.2">
      <c r="B332" s="116" t="s">
        <v>1545</v>
      </c>
      <c r="C332" s="117" t="s">
        <v>152</v>
      </c>
      <c r="D332" s="118">
        <v>432.31220000000002</v>
      </c>
      <c r="E332" s="119">
        <v>410.9</v>
      </c>
      <c r="F332" s="119">
        <v>123.445740875</v>
      </c>
    </row>
    <row r="333" spans="2:6" x14ac:dyDescent="0.2">
      <c r="B333" s="116" t="s">
        <v>1425</v>
      </c>
      <c r="C333" s="117" t="s">
        <v>152</v>
      </c>
      <c r="D333" s="118">
        <v>569.75</v>
      </c>
      <c r="E333" s="119">
        <v>567.70000000000005</v>
      </c>
      <c r="F333" s="158">
        <v>3.188013625</v>
      </c>
    </row>
    <row r="334" spans="2:6" x14ac:dyDescent="0.2">
      <c r="B334" s="116" t="s">
        <v>1426</v>
      </c>
      <c r="C334" s="117" t="s">
        <v>152</v>
      </c>
      <c r="D334" s="118">
        <v>572.75</v>
      </c>
      <c r="E334" s="119">
        <v>570.79999999999995</v>
      </c>
      <c r="F334" s="159"/>
    </row>
    <row r="335" spans="2:6" x14ac:dyDescent="0.2">
      <c r="B335" s="116" t="s">
        <v>1459</v>
      </c>
      <c r="C335" s="117" t="s">
        <v>152</v>
      </c>
      <c r="D335" s="118">
        <v>1493.4167</v>
      </c>
      <c r="E335" s="119">
        <v>1498.2</v>
      </c>
      <c r="F335" s="119">
        <v>6.3481680000000003</v>
      </c>
    </row>
    <row r="336" spans="2:6" x14ac:dyDescent="0.2">
      <c r="B336" s="116" t="s">
        <v>1532</v>
      </c>
      <c r="C336" s="117" t="s">
        <v>152</v>
      </c>
      <c r="D336" s="118">
        <v>186.6292</v>
      </c>
      <c r="E336" s="119">
        <v>185.27</v>
      </c>
      <c r="F336" s="158">
        <v>70.910775161999993</v>
      </c>
    </row>
    <row r="337" spans="2:6" x14ac:dyDescent="0.2">
      <c r="B337" s="116" t="s">
        <v>1428</v>
      </c>
      <c r="C337" s="117" t="s">
        <v>152</v>
      </c>
      <c r="D337" s="118">
        <v>185.55</v>
      </c>
      <c r="E337" s="119">
        <v>186.41</v>
      </c>
      <c r="F337" s="159"/>
    </row>
    <row r="338" spans="2:6" x14ac:dyDescent="0.2">
      <c r="B338" s="116" t="s">
        <v>1423</v>
      </c>
      <c r="C338" s="117" t="s">
        <v>152</v>
      </c>
      <c r="D338" s="118">
        <v>4472.2857000000004</v>
      </c>
      <c r="E338" s="119">
        <v>4343.8</v>
      </c>
      <c r="F338" s="119">
        <v>1.40775775</v>
      </c>
    </row>
    <row r="339" spans="2:6" x14ac:dyDescent="0.2">
      <c r="B339" s="116" t="s">
        <v>1536</v>
      </c>
      <c r="C339" s="117" t="s">
        <v>152</v>
      </c>
      <c r="D339" s="118">
        <v>4921.9017999999996</v>
      </c>
      <c r="E339" s="119">
        <v>4945</v>
      </c>
      <c r="F339" s="119">
        <v>62.587350000000001</v>
      </c>
    </row>
    <row r="340" spans="2:6" x14ac:dyDescent="0.2">
      <c r="B340" s="116" t="s">
        <v>1518</v>
      </c>
      <c r="C340" s="117" t="s">
        <v>152</v>
      </c>
      <c r="D340" s="118">
        <v>320.9033</v>
      </c>
      <c r="E340" s="119">
        <v>319.05</v>
      </c>
      <c r="F340" s="158">
        <v>42.777112000000002</v>
      </c>
    </row>
    <row r="341" spans="2:6" x14ac:dyDescent="0.2">
      <c r="B341" s="116" t="s">
        <v>1458</v>
      </c>
      <c r="C341" s="117" t="s">
        <v>152</v>
      </c>
      <c r="D341" s="118">
        <v>327.21429999999998</v>
      </c>
      <c r="E341" s="119">
        <v>319.85000000000002</v>
      </c>
      <c r="F341" s="159"/>
    </row>
    <row r="342" spans="2:6" x14ac:dyDescent="0.2">
      <c r="B342" s="116" t="s">
        <v>1415</v>
      </c>
      <c r="C342" s="117" t="s">
        <v>152</v>
      </c>
      <c r="D342" s="118">
        <v>2943.5</v>
      </c>
      <c r="E342" s="119">
        <v>2791.8</v>
      </c>
      <c r="F342" s="119">
        <v>1.2615860000000001</v>
      </c>
    </row>
    <row r="343" spans="2:6" x14ac:dyDescent="0.2">
      <c r="B343" s="116" t="s">
        <v>1431</v>
      </c>
      <c r="C343" s="117" t="s">
        <v>152</v>
      </c>
      <c r="D343" s="118">
        <v>1596.65</v>
      </c>
      <c r="E343" s="119">
        <v>1638</v>
      </c>
      <c r="F343" s="119">
        <v>1.79532</v>
      </c>
    </row>
    <row r="344" spans="2:6" x14ac:dyDescent="0.2">
      <c r="B344" s="116" t="s">
        <v>1444</v>
      </c>
      <c r="C344" s="117" t="s">
        <v>152</v>
      </c>
      <c r="D344" s="118">
        <v>2344.2249999999999</v>
      </c>
      <c r="E344" s="119">
        <v>2337.1</v>
      </c>
      <c r="F344" s="119">
        <v>3.9606165000000004</v>
      </c>
    </row>
    <row r="345" spans="2:6" x14ac:dyDescent="0.2">
      <c r="B345" s="116" t="s">
        <v>1555</v>
      </c>
      <c r="C345" s="117" t="s">
        <v>152</v>
      </c>
      <c r="D345" s="118">
        <v>185.42330000000001</v>
      </c>
      <c r="E345" s="119">
        <v>183.24</v>
      </c>
      <c r="F345" s="158">
        <v>192.57449750000001</v>
      </c>
    </row>
    <row r="346" spans="2:6" x14ac:dyDescent="0.2">
      <c r="B346" s="116" t="s">
        <v>1442</v>
      </c>
      <c r="C346" s="117" t="s">
        <v>152</v>
      </c>
      <c r="D346" s="118">
        <v>186.435</v>
      </c>
      <c r="E346" s="119">
        <v>184.06</v>
      </c>
      <c r="F346" s="159"/>
    </row>
    <row r="347" spans="2:6" x14ac:dyDescent="0.2">
      <c r="B347" s="116" t="s">
        <v>1474</v>
      </c>
      <c r="C347" s="117" t="s">
        <v>152</v>
      </c>
      <c r="D347" s="118">
        <v>373.08640000000003</v>
      </c>
      <c r="E347" s="119">
        <v>350.55</v>
      </c>
      <c r="F347" s="158">
        <v>17.922262374999999</v>
      </c>
    </row>
    <row r="348" spans="2:6" x14ac:dyDescent="0.2">
      <c r="B348" s="116" t="s">
        <v>1466</v>
      </c>
      <c r="C348" s="117" t="s">
        <v>152</v>
      </c>
      <c r="D348" s="118">
        <v>380.57780000000002</v>
      </c>
      <c r="E348" s="119">
        <v>352.4</v>
      </c>
      <c r="F348" s="159"/>
    </row>
    <row r="349" spans="2:6" x14ac:dyDescent="0.2">
      <c r="B349" s="116" t="s">
        <v>1490</v>
      </c>
      <c r="C349" s="117" t="s">
        <v>152</v>
      </c>
      <c r="D349" s="118">
        <v>1064.4428</v>
      </c>
      <c r="E349" s="119">
        <v>1046.7</v>
      </c>
      <c r="F349" s="119">
        <v>14.1914465</v>
      </c>
    </row>
    <row r="350" spans="2:6" x14ac:dyDescent="0.2">
      <c r="B350" s="116" t="s">
        <v>1437</v>
      </c>
      <c r="C350" s="117" t="s">
        <v>152</v>
      </c>
      <c r="D350" s="118">
        <v>49.146700000000003</v>
      </c>
      <c r="E350" s="119">
        <v>46.27</v>
      </c>
      <c r="F350" s="119">
        <v>4.2479404499999998</v>
      </c>
    </row>
    <row r="351" spans="2:6" x14ac:dyDescent="0.2">
      <c r="B351" s="116" t="s">
        <v>1452</v>
      </c>
      <c r="C351" s="117" t="s">
        <v>152</v>
      </c>
      <c r="D351" s="118">
        <v>1917.2750000000001</v>
      </c>
      <c r="E351" s="119">
        <v>1948.7</v>
      </c>
      <c r="F351" s="119">
        <v>4.9291830000000001</v>
      </c>
    </row>
    <row r="352" spans="2:6" x14ac:dyDescent="0.2">
      <c r="B352" s="116" t="s">
        <v>1534</v>
      </c>
      <c r="C352" s="117" t="s">
        <v>152</v>
      </c>
      <c r="D352" s="118">
        <v>2575.6687000000002</v>
      </c>
      <c r="E352" s="119">
        <v>2585.6</v>
      </c>
      <c r="F352" s="119">
        <v>63.698687999999997</v>
      </c>
    </row>
    <row r="353" spans="2:6" x14ac:dyDescent="0.2">
      <c r="B353" s="116" t="s">
        <v>1547</v>
      </c>
      <c r="C353" s="117" t="s">
        <v>152</v>
      </c>
      <c r="D353" s="118">
        <v>1049.1893</v>
      </c>
      <c r="E353" s="119">
        <v>1053.3</v>
      </c>
      <c r="F353" s="158">
        <v>211.63580999999999</v>
      </c>
    </row>
    <row r="354" spans="2:6" x14ac:dyDescent="0.2">
      <c r="B354" s="116" t="s">
        <v>1539</v>
      </c>
      <c r="C354" s="117" t="s">
        <v>152</v>
      </c>
      <c r="D354" s="118">
        <v>1049.1394</v>
      </c>
      <c r="E354" s="119">
        <v>1056.5999999999999</v>
      </c>
      <c r="F354" s="159"/>
    </row>
    <row r="355" spans="2:6" x14ac:dyDescent="0.2">
      <c r="B355" s="116" t="s">
        <v>1477</v>
      </c>
      <c r="C355" s="117" t="s">
        <v>152</v>
      </c>
      <c r="D355" s="118">
        <v>1784.9222</v>
      </c>
      <c r="E355" s="119">
        <v>1757</v>
      </c>
      <c r="F355" s="158">
        <v>11.60127625</v>
      </c>
    </row>
    <row r="356" spans="2:6" x14ac:dyDescent="0.2">
      <c r="B356" s="116" t="s">
        <v>1420</v>
      </c>
      <c r="C356" s="117" t="s">
        <v>152</v>
      </c>
      <c r="D356" s="118">
        <v>1813.9</v>
      </c>
      <c r="E356" s="119">
        <v>1764.8</v>
      </c>
      <c r="F356" s="159"/>
    </row>
    <row r="357" spans="2:6" x14ac:dyDescent="0.2">
      <c r="B357" s="116" t="s">
        <v>1554</v>
      </c>
      <c r="C357" s="117" t="s">
        <v>152</v>
      </c>
      <c r="D357" s="118">
        <v>179.6515</v>
      </c>
      <c r="E357" s="119">
        <v>199.09</v>
      </c>
      <c r="F357" s="119">
        <v>375.90012030000003</v>
      </c>
    </row>
    <row r="358" spans="2:6" x14ac:dyDescent="0.2">
      <c r="B358" s="116" t="s">
        <v>1416</v>
      </c>
      <c r="C358" s="117" t="s">
        <v>152</v>
      </c>
      <c r="D358" s="118">
        <v>44.71</v>
      </c>
      <c r="E358" s="119">
        <v>47.28</v>
      </c>
      <c r="F358" s="119">
        <v>1.282176</v>
      </c>
    </row>
    <row r="359" spans="2:6" x14ac:dyDescent="0.2">
      <c r="B359" s="116" t="s">
        <v>1551</v>
      </c>
      <c r="C359" s="117" t="s">
        <v>152</v>
      </c>
      <c r="D359" s="118">
        <v>1307.9138</v>
      </c>
      <c r="E359" s="119">
        <v>1301.0999999999999</v>
      </c>
      <c r="F359" s="158">
        <v>369.31365499999998</v>
      </c>
    </row>
    <row r="360" spans="2:6" x14ac:dyDescent="0.2">
      <c r="B360" s="116" t="s">
        <v>1559</v>
      </c>
      <c r="C360" s="117" t="s">
        <v>152</v>
      </c>
      <c r="D360" s="118">
        <v>1318.5371</v>
      </c>
      <c r="E360" s="119">
        <v>1307.4000000000001</v>
      </c>
      <c r="F360" s="159"/>
    </row>
    <row r="361" spans="2:6" x14ac:dyDescent="0.2">
      <c r="B361" s="116" t="s">
        <v>1500</v>
      </c>
      <c r="C361" s="117" t="s">
        <v>152</v>
      </c>
      <c r="D361" s="118">
        <v>383.41669999999999</v>
      </c>
      <c r="E361" s="119">
        <v>382.9</v>
      </c>
      <c r="F361" s="119">
        <v>23.286198624999997</v>
      </c>
    </row>
    <row r="362" spans="2:6" x14ac:dyDescent="0.2">
      <c r="B362" s="116" t="s">
        <v>1528</v>
      </c>
      <c r="C362" s="117" t="s">
        <v>152</v>
      </c>
      <c r="D362" s="118">
        <v>33820.1613</v>
      </c>
      <c r="E362" s="119">
        <v>32935</v>
      </c>
      <c r="F362" s="158">
        <v>100.11216875</v>
      </c>
    </row>
    <row r="363" spans="2:6" x14ac:dyDescent="0.2">
      <c r="B363" s="116" t="s">
        <v>1495</v>
      </c>
      <c r="C363" s="117" t="s">
        <v>152</v>
      </c>
      <c r="D363" s="118">
        <v>34209.5455</v>
      </c>
      <c r="E363" s="119">
        <v>33080</v>
      </c>
      <c r="F363" s="159"/>
    </row>
    <row r="364" spans="2:6" x14ac:dyDescent="0.2">
      <c r="B364" s="116" t="s">
        <v>1450</v>
      </c>
      <c r="C364" s="117" t="s">
        <v>152</v>
      </c>
      <c r="D364" s="118">
        <v>269.89049999999997</v>
      </c>
      <c r="E364" s="119">
        <v>264.89999999999998</v>
      </c>
      <c r="F364" s="158">
        <v>7.1249097499999996</v>
      </c>
    </row>
    <row r="365" spans="2:6" x14ac:dyDescent="0.2">
      <c r="B365" s="116" t="s">
        <v>1434</v>
      </c>
      <c r="C365" s="117" t="s">
        <v>152</v>
      </c>
      <c r="D365" s="118">
        <v>272.5333</v>
      </c>
      <c r="E365" s="119">
        <v>266.55</v>
      </c>
      <c r="F365" s="159"/>
    </row>
    <row r="366" spans="2:6" x14ac:dyDescent="0.2">
      <c r="B366" s="116" t="s">
        <v>1433</v>
      </c>
      <c r="C366" s="117" t="s">
        <v>152</v>
      </c>
      <c r="D366" s="118">
        <v>1177.05</v>
      </c>
      <c r="E366" s="119">
        <v>1160.0999999999999</v>
      </c>
      <c r="F366" s="119">
        <v>3.3662654999999999</v>
      </c>
    </row>
    <row r="367" spans="2:6" x14ac:dyDescent="0.2">
      <c r="B367" s="116" t="s">
        <v>1515</v>
      </c>
      <c r="C367" s="117" t="s">
        <v>152</v>
      </c>
      <c r="D367" s="118">
        <v>116.8693</v>
      </c>
      <c r="E367" s="119">
        <v>114.94</v>
      </c>
      <c r="F367" s="119">
        <v>56.165616</v>
      </c>
    </row>
    <row r="368" spans="2:6" x14ac:dyDescent="0.2">
      <c r="B368" s="116" t="s">
        <v>1482</v>
      </c>
      <c r="C368" s="117" t="s">
        <v>152</v>
      </c>
      <c r="D368" s="118">
        <v>1941.5214000000001</v>
      </c>
      <c r="E368" s="119">
        <v>1901.1</v>
      </c>
      <c r="F368" s="119">
        <v>13.3023975</v>
      </c>
    </row>
    <row r="369" spans="2:6" x14ac:dyDescent="0.2">
      <c r="B369" s="116" t="s">
        <v>1537</v>
      </c>
      <c r="C369" s="117" t="s">
        <v>152</v>
      </c>
      <c r="D369" s="118">
        <v>607.34130000000005</v>
      </c>
      <c r="E369" s="119">
        <v>580</v>
      </c>
      <c r="F369" s="158">
        <v>116.74262412500001</v>
      </c>
    </row>
    <row r="370" spans="2:6" x14ac:dyDescent="0.2">
      <c r="B370" s="116" t="s">
        <v>1414</v>
      </c>
      <c r="C370" s="117" t="s">
        <v>152</v>
      </c>
      <c r="D370" s="118">
        <v>606.04999999999995</v>
      </c>
      <c r="E370" s="119">
        <v>583.04999999999995</v>
      </c>
      <c r="F370" s="159"/>
    </row>
    <row r="371" spans="2:6" x14ac:dyDescent="0.2">
      <c r="B371" s="116" t="s">
        <v>1487</v>
      </c>
      <c r="C371" s="117" t="s">
        <v>152</v>
      </c>
      <c r="D371" s="118">
        <v>366.27809999999999</v>
      </c>
      <c r="E371" s="119">
        <v>348.6</v>
      </c>
      <c r="F371" s="158">
        <v>22.875716499999999</v>
      </c>
    </row>
    <row r="372" spans="2:6" x14ac:dyDescent="0.2">
      <c r="B372" s="116" t="s">
        <v>1463</v>
      </c>
      <c r="C372" s="117" t="s">
        <v>152</v>
      </c>
      <c r="D372" s="118">
        <v>367.5333</v>
      </c>
      <c r="E372" s="119">
        <v>350.3</v>
      </c>
      <c r="F372" s="159"/>
    </row>
    <row r="373" spans="2:6" x14ac:dyDescent="0.2">
      <c r="B373" s="116" t="s">
        <v>1501</v>
      </c>
      <c r="C373" s="117" t="s">
        <v>152</v>
      </c>
      <c r="D373" s="118">
        <v>1615.5033000000001</v>
      </c>
      <c r="E373" s="119">
        <v>1688.6</v>
      </c>
      <c r="F373" s="119">
        <v>29.478710249999999</v>
      </c>
    </row>
    <row r="374" spans="2:6" x14ac:dyDescent="0.2">
      <c r="B374" s="116" t="s">
        <v>1410</v>
      </c>
      <c r="C374" s="117" t="s">
        <v>152</v>
      </c>
      <c r="D374" s="118">
        <v>346.75</v>
      </c>
      <c r="E374" s="119">
        <v>346.55</v>
      </c>
      <c r="F374" s="119">
        <v>1.302999437</v>
      </c>
    </row>
    <row r="375" spans="2:6" x14ac:dyDescent="0.2">
      <c r="B375" s="116" t="s">
        <v>1504</v>
      </c>
      <c r="C375" s="117" t="s">
        <v>152</v>
      </c>
      <c r="D375" s="118">
        <v>235.31309999999999</v>
      </c>
      <c r="E375" s="119">
        <v>233.16</v>
      </c>
      <c r="F375" s="158">
        <v>39.904043000000001</v>
      </c>
    </row>
    <row r="376" spans="2:6" x14ac:dyDescent="0.2">
      <c r="B376" s="116" t="s">
        <v>1499</v>
      </c>
      <c r="C376" s="117" t="s">
        <v>152</v>
      </c>
      <c r="D376" s="118">
        <v>238.012</v>
      </c>
      <c r="E376" s="119">
        <v>234.07</v>
      </c>
      <c r="F376" s="159"/>
    </row>
    <row r="377" spans="2:6" x14ac:dyDescent="0.2">
      <c r="B377" s="116" t="s">
        <v>1526</v>
      </c>
      <c r="C377" s="117" t="s">
        <v>152</v>
      </c>
      <c r="D377" s="118">
        <v>336.59129999999999</v>
      </c>
      <c r="E377" s="119">
        <v>325.55</v>
      </c>
      <c r="F377" s="119">
        <v>40.016032500000001</v>
      </c>
    </row>
    <row r="378" spans="2:6" x14ac:dyDescent="0.2">
      <c r="B378" s="116" t="s">
        <v>1544</v>
      </c>
      <c r="C378" s="117" t="s">
        <v>152</v>
      </c>
      <c r="D378" s="118">
        <v>84.456500000000005</v>
      </c>
      <c r="E378" s="119">
        <v>86.41</v>
      </c>
      <c r="F378" s="119">
        <v>206.06473237500001</v>
      </c>
    </row>
    <row r="379" spans="2:6" x14ac:dyDescent="0.2">
      <c r="B379" s="116" t="s">
        <v>1460</v>
      </c>
      <c r="C379" s="117" t="s">
        <v>152</v>
      </c>
      <c r="D379" s="118">
        <v>1472.7</v>
      </c>
      <c r="E379" s="119">
        <v>1458.6</v>
      </c>
      <c r="F379" s="119">
        <v>6.5990250000000001</v>
      </c>
    </row>
    <row r="380" spans="2:6" x14ac:dyDescent="0.2">
      <c r="B380" s="116" t="s">
        <v>1491</v>
      </c>
      <c r="C380" s="117" t="s">
        <v>152</v>
      </c>
      <c r="D380" s="118">
        <v>1367.8363999999999</v>
      </c>
      <c r="E380" s="119">
        <v>1361.9</v>
      </c>
      <c r="F380" s="119">
        <v>16.61914325</v>
      </c>
    </row>
    <row r="381" spans="2:6" x14ac:dyDescent="0.2">
      <c r="B381" s="116" t="s">
        <v>1435</v>
      </c>
      <c r="C381" s="117" t="s">
        <v>152</v>
      </c>
      <c r="D381" s="118">
        <v>1205.5</v>
      </c>
      <c r="E381" s="119">
        <v>1216.5999999999999</v>
      </c>
      <c r="F381" s="119">
        <v>3.5917625000000002</v>
      </c>
    </row>
    <row r="382" spans="2:6" x14ac:dyDescent="0.2">
      <c r="B382" s="116" t="s">
        <v>1530</v>
      </c>
      <c r="C382" s="117" t="s">
        <v>152</v>
      </c>
      <c r="D382" s="118">
        <v>3092.0281</v>
      </c>
      <c r="E382" s="119">
        <v>3017.6</v>
      </c>
      <c r="F382" s="119">
        <v>60.753087999999998</v>
      </c>
    </row>
    <row r="383" spans="2:6" x14ac:dyDescent="0.2">
      <c r="B383" s="116" t="s">
        <v>1506</v>
      </c>
      <c r="C383" s="117" t="s">
        <v>152</v>
      </c>
      <c r="D383" s="118">
        <v>169.01169999999999</v>
      </c>
      <c r="E383" s="119">
        <v>167.33</v>
      </c>
      <c r="F383" s="158">
        <v>32.782734900000001</v>
      </c>
    </row>
    <row r="384" spans="2:6" x14ac:dyDescent="0.2">
      <c r="B384" s="116" t="s">
        <v>1443</v>
      </c>
      <c r="C384" s="117" t="s">
        <v>152</v>
      </c>
      <c r="D384" s="118">
        <v>170.97</v>
      </c>
      <c r="E384" s="119">
        <v>168.2</v>
      </c>
      <c r="F384" s="159"/>
    </row>
    <row r="385" spans="2:6" x14ac:dyDescent="0.2">
      <c r="B385" s="116" t="s">
        <v>1519</v>
      </c>
      <c r="C385" s="117" t="s">
        <v>152</v>
      </c>
      <c r="D385" s="118">
        <v>1587.76</v>
      </c>
      <c r="E385" s="119">
        <v>1578</v>
      </c>
      <c r="F385" s="119">
        <v>32.379080000000002</v>
      </c>
    </row>
    <row r="386" spans="2:6" x14ac:dyDescent="0.2">
      <c r="B386" s="116" t="s">
        <v>1541</v>
      </c>
      <c r="C386" s="117" t="s">
        <v>152</v>
      </c>
      <c r="D386" s="118">
        <v>3284.6053999999999</v>
      </c>
      <c r="E386" s="119">
        <v>3366.9</v>
      </c>
      <c r="F386" s="119">
        <v>140.26484975</v>
      </c>
    </row>
    <row r="387" spans="2:6" x14ac:dyDescent="0.2">
      <c r="B387" s="116" t="s">
        <v>1413</v>
      </c>
      <c r="C387" s="117" t="s">
        <v>152</v>
      </c>
      <c r="D387" s="118">
        <v>999.1</v>
      </c>
      <c r="E387" s="119">
        <v>1015.2</v>
      </c>
      <c r="F387" s="158">
        <v>6.2499123750000001</v>
      </c>
    </row>
    <row r="388" spans="2:6" x14ac:dyDescent="0.2">
      <c r="B388" s="116" t="s">
        <v>1451</v>
      </c>
      <c r="C388" s="117" t="s">
        <v>152</v>
      </c>
      <c r="D388" s="118">
        <v>1005.96</v>
      </c>
      <c r="E388" s="119">
        <v>1018.1</v>
      </c>
      <c r="F388" s="159"/>
    </row>
    <row r="389" spans="2:6" x14ac:dyDescent="0.2">
      <c r="B389" s="116" t="s">
        <v>1432</v>
      </c>
      <c r="C389" s="117" t="s">
        <v>152</v>
      </c>
      <c r="D389" s="118">
        <v>13933.5</v>
      </c>
      <c r="E389" s="119">
        <v>13542</v>
      </c>
      <c r="F389" s="119">
        <v>2.4020999999999999</v>
      </c>
    </row>
    <row r="390" spans="2:6" x14ac:dyDescent="0.2">
      <c r="B390" s="116" t="s">
        <v>1543</v>
      </c>
      <c r="C390" s="117" t="s">
        <v>152</v>
      </c>
      <c r="D390" s="118">
        <v>367.90179999999998</v>
      </c>
      <c r="E390" s="119">
        <v>346.55</v>
      </c>
      <c r="F390" s="119">
        <v>215.37894</v>
      </c>
    </row>
    <row r="391" spans="2:6" x14ac:dyDescent="0.2">
      <c r="B391" s="116" t="s">
        <v>1439</v>
      </c>
      <c r="C391" s="117" t="s">
        <v>152</v>
      </c>
      <c r="D391" s="118">
        <v>2188.29</v>
      </c>
      <c r="E391" s="119">
        <v>2170.3000000000002</v>
      </c>
      <c r="F391" s="158">
        <v>31.412864249999998</v>
      </c>
    </row>
    <row r="392" spans="2:6" x14ac:dyDescent="0.2">
      <c r="B392" s="116" t="s">
        <v>1513</v>
      </c>
      <c r="C392" s="117" t="s">
        <v>152</v>
      </c>
      <c r="D392" s="118">
        <v>2210.6824000000001</v>
      </c>
      <c r="E392" s="119">
        <v>2176</v>
      </c>
      <c r="F392" s="159"/>
    </row>
    <row r="393" spans="2:6" x14ac:dyDescent="0.2">
      <c r="B393" s="116" t="s">
        <v>1422</v>
      </c>
      <c r="C393" s="117" t="s">
        <v>152</v>
      </c>
      <c r="D393" s="118">
        <v>3814.4</v>
      </c>
      <c r="E393" s="119">
        <v>4053.4</v>
      </c>
      <c r="F393" s="119">
        <v>1.2557607500000001</v>
      </c>
    </row>
    <row r="394" spans="2:6" x14ac:dyDescent="0.2">
      <c r="B394" s="116" t="s">
        <v>151</v>
      </c>
      <c r="C394" s="117" t="s">
        <v>152</v>
      </c>
      <c r="D394" s="118">
        <v>427.02629999999999</v>
      </c>
      <c r="E394" s="119">
        <v>418.8</v>
      </c>
      <c r="F394" s="158">
        <v>472.14478500000001</v>
      </c>
    </row>
    <row r="395" spans="2:6" x14ac:dyDescent="0.2">
      <c r="B395" s="116" t="s">
        <v>1438</v>
      </c>
      <c r="C395" s="117" t="s">
        <v>152</v>
      </c>
      <c r="D395" s="118">
        <v>425.2167</v>
      </c>
      <c r="E395" s="119">
        <v>420.6</v>
      </c>
      <c r="F395" s="159"/>
    </row>
    <row r="396" spans="2:6" x14ac:dyDescent="0.2">
      <c r="B396" s="116" t="s">
        <v>1465</v>
      </c>
      <c r="C396" s="117" t="s">
        <v>152</v>
      </c>
      <c r="D396" s="118">
        <v>498.625</v>
      </c>
      <c r="E396" s="119">
        <v>539.54999999999995</v>
      </c>
      <c r="F396" s="119">
        <v>12.40216</v>
      </c>
    </row>
    <row r="397" spans="2:6" x14ac:dyDescent="0.2">
      <c r="B397" s="116" t="s">
        <v>1524</v>
      </c>
      <c r="C397" s="117" t="s">
        <v>152</v>
      </c>
      <c r="D397" s="118">
        <v>402.15960000000001</v>
      </c>
      <c r="E397" s="119">
        <v>426.75</v>
      </c>
      <c r="F397" s="119">
        <v>38.80565</v>
      </c>
    </row>
    <row r="398" spans="2:6" x14ac:dyDescent="0.2">
      <c r="B398" s="116" t="s">
        <v>1516</v>
      </c>
      <c r="C398" s="117" t="s">
        <v>152</v>
      </c>
      <c r="D398" s="118">
        <v>613.44500000000005</v>
      </c>
      <c r="E398" s="119">
        <v>614</v>
      </c>
      <c r="F398" s="119">
        <v>47.8521</v>
      </c>
    </row>
    <row r="399" spans="2:6" x14ac:dyDescent="0.2">
      <c r="B399" s="116" t="s">
        <v>1429</v>
      </c>
      <c r="C399" s="117" t="s">
        <v>152</v>
      </c>
      <c r="D399" s="118">
        <v>1283.4000000000001</v>
      </c>
      <c r="E399" s="119">
        <v>1326</v>
      </c>
      <c r="F399" s="119">
        <v>1.5695775000000001</v>
      </c>
    </row>
    <row r="400" spans="2:6" x14ac:dyDescent="0.2">
      <c r="B400" s="116" t="s">
        <v>1507</v>
      </c>
      <c r="C400" s="117" t="s">
        <v>152</v>
      </c>
      <c r="D400" s="118">
        <v>545.37599999999998</v>
      </c>
      <c r="E400" s="119">
        <v>530</v>
      </c>
      <c r="F400" s="119">
        <v>26.135615000000001</v>
      </c>
    </row>
    <row r="401" spans="2:6" x14ac:dyDescent="0.2">
      <c r="B401" s="116" t="s">
        <v>1509</v>
      </c>
      <c r="C401" s="117" t="s">
        <v>152</v>
      </c>
      <c r="D401" s="118">
        <v>241.3099</v>
      </c>
      <c r="E401" s="119">
        <v>239.3</v>
      </c>
      <c r="F401" s="158">
        <v>31.393556</v>
      </c>
    </row>
    <row r="402" spans="2:6" x14ac:dyDescent="0.2">
      <c r="B402" s="116" t="s">
        <v>1449</v>
      </c>
      <c r="C402" s="117" t="s">
        <v>152</v>
      </c>
      <c r="D402" s="118">
        <v>250.02500000000001</v>
      </c>
      <c r="E402" s="119">
        <v>240.6</v>
      </c>
      <c r="F402" s="159"/>
    </row>
    <row r="403" spans="2:6" x14ac:dyDescent="0.2">
      <c r="B403" s="116" t="s">
        <v>1557</v>
      </c>
      <c r="C403" s="117" t="s">
        <v>152</v>
      </c>
      <c r="D403" s="118">
        <v>283.8673</v>
      </c>
      <c r="E403" s="119">
        <v>265.3</v>
      </c>
      <c r="F403" s="158">
        <v>215.01075950000001</v>
      </c>
    </row>
    <row r="404" spans="2:6" x14ac:dyDescent="0.2">
      <c r="B404" s="116" t="s">
        <v>1430</v>
      </c>
      <c r="C404" s="117" t="s">
        <v>152</v>
      </c>
      <c r="D404" s="118">
        <v>272.125</v>
      </c>
      <c r="E404" s="119">
        <v>266.45</v>
      </c>
      <c r="F404" s="159"/>
    </row>
    <row r="405" spans="2:6" x14ac:dyDescent="0.2">
      <c r="B405" s="116" t="s">
        <v>1508</v>
      </c>
      <c r="C405" s="117" t="s">
        <v>152</v>
      </c>
      <c r="D405" s="118">
        <v>138.864</v>
      </c>
      <c r="E405" s="119">
        <v>135.76</v>
      </c>
      <c r="F405" s="158">
        <v>25.498914249999999</v>
      </c>
    </row>
    <row r="406" spans="2:6" x14ac:dyDescent="0.2">
      <c r="B406" s="116" t="s">
        <v>1421</v>
      </c>
      <c r="C406" s="117" t="s">
        <v>152</v>
      </c>
      <c r="D406" s="118">
        <v>137.65</v>
      </c>
      <c r="E406" s="119">
        <v>136.36000000000001</v>
      </c>
      <c r="F406" s="159"/>
    </row>
    <row r="407" spans="2:6" x14ac:dyDescent="0.2">
      <c r="B407" s="116" t="s">
        <v>1483</v>
      </c>
      <c r="C407" s="117" t="s">
        <v>152</v>
      </c>
      <c r="D407" s="118">
        <v>78.947599999999994</v>
      </c>
      <c r="E407" s="119">
        <v>70.319999999999993</v>
      </c>
      <c r="F407" s="158">
        <v>30.177545599999998</v>
      </c>
    </row>
    <row r="408" spans="2:6" x14ac:dyDescent="0.2">
      <c r="B408" s="116" t="s">
        <v>1411</v>
      </c>
      <c r="C408" s="117" t="s">
        <v>152</v>
      </c>
      <c r="D408" s="118">
        <v>75.290000000000006</v>
      </c>
      <c r="E408" s="119">
        <v>70.790000000000006</v>
      </c>
      <c r="F408" s="159"/>
    </row>
    <row r="409" spans="2:6" x14ac:dyDescent="0.2">
      <c r="B409" s="116" t="s">
        <v>1455</v>
      </c>
      <c r="C409" s="117" t="s">
        <v>152</v>
      </c>
      <c r="D409" s="118">
        <v>1142.3571999999999</v>
      </c>
      <c r="E409" s="119">
        <v>1135.5</v>
      </c>
      <c r="F409" s="119">
        <v>6.13767</v>
      </c>
    </row>
    <row r="410" spans="2:6" x14ac:dyDescent="0.2">
      <c r="B410" s="116" t="s">
        <v>1549</v>
      </c>
      <c r="C410" s="117" t="s">
        <v>152</v>
      </c>
      <c r="D410" s="118">
        <v>381.60480000000001</v>
      </c>
      <c r="E410" s="119">
        <v>385.9</v>
      </c>
      <c r="F410" s="158">
        <v>286.50772775000002</v>
      </c>
    </row>
    <row r="411" spans="2:6" x14ac:dyDescent="0.2">
      <c r="B411" s="116" t="s">
        <v>1419</v>
      </c>
      <c r="C411" s="117" t="s">
        <v>152</v>
      </c>
      <c r="D411" s="118">
        <v>380.9</v>
      </c>
      <c r="E411" s="119">
        <v>387.75</v>
      </c>
      <c r="F411" s="159"/>
    </row>
    <row r="412" spans="2:6" x14ac:dyDescent="0.2">
      <c r="B412" s="116" t="s">
        <v>1446</v>
      </c>
      <c r="C412" s="117" t="s">
        <v>152</v>
      </c>
      <c r="D412" s="118">
        <v>1027.3333</v>
      </c>
      <c r="E412" s="119">
        <v>1008.2</v>
      </c>
      <c r="F412" s="119">
        <v>4.5699569999999996</v>
      </c>
    </row>
    <row r="413" spans="2:6" x14ac:dyDescent="0.2">
      <c r="B413" s="116" t="s">
        <v>1424</v>
      </c>
      <c r="C413" s="117" t="s">
        <v>152</v>
      </c>
      <c r="D413" s="118">
        <v>5341.5</v>
      </c>
      <c r="E413" s="119">
        <v>5120</v>
      </c>
      <c r="F413" s="158">
        <v>8.2661700000000007</v>
      </c>
    </row>
    <row r="414" spans="2:6" x14ac:dyDescent="0.2">
      <c r="B414" s="116" t="s">
        <v>1454</v>
      </c>
      <c r="C414" s="117" t="s">
        <v>152</v>
      </c>
      <c r="D414" s="118">
        <v>5366.125</v>
      </c>
      <c r="E414" s="119">
        <v>5148</v>
      </c>
      <c r="F414" s="159"/>
    </row>
    <row r="415" spans="2:6" x14ac:dyDescent="0.2">
      <c r="B415" s="116" t="s">
        <v>154</v>
      </c>
      <c r="C415" s="117" t="s">
        <v>152</v>
      </c>
      <c r="D415" s="118">
        <v>714.29369999999994</v>
      </c>
      <c r="E415" s="119">
        <v>723.6</v>
      </c>
      <c r="F415" s="119">
        <v>10.54208</v>
      </c>
    </row>
    <row r="416" spans="2:6" x14ac:dyDescent="0.2">
      <c r="B416" s="116" t="s">
        <v>1480</v>
      </c>
      <c r="C416" s="117" t="s">
        <v>152</v>
      </c>
      <c r="D416" s="118">
        <v>123.9408</v>
      </c>
      <c r="E416" s="119">
        <v>120.71</v>
      </c>
      <c r="F416" s="158">
        <v>32.836131600000002</v>
      </c>
    </row>
    <row r="417" spans="2:6" x14ac:dyDescent="0.2">
      <c r="B417" s="116" t="s">
        <v>1445</v>
      </c>
      <c r="C417" s="117" t="s">
        <v>152</v>
      </c>
      <c r="D417" s="118">
        <v>125.2075</v>
      </c>
      <c r="E417" s="119">
        <v>121.51</v>
      </c>
      <c r="F417" s="159"/>
    </row>
    <row r="418" spans="2:6" x14ac:dyDescent="0.2">
      <c r="B418" s="116" t="s">
        <v>1548</v>
      </c>
      <c r="C418" s="117" t="s">
        <v>152</v>
      </c>
      <c r="D418" s="118">
        <v>84.373000000000005</v>
      </c>
      <c r="E418" s="119">
        <v>84.75</v>
      </c>
      <c r="F418" s="158">
        <v>175.638182524</v>
      </c>
    </row>
    <row r="419" spans="2:6" x14ac:dyDescent="0.2">
      <c r="B419" s="116" t="s">
        <v>1494</v>
      </c>
      <c r="C419" s="117" t="s">
        <v>152</v>
      </c>
      <c r="D419" s="118">
        <v>86.611800000000002</v>
      </c>
      <c r="E419" s="119">
        <v>85.31</v>
      </c>
      <c r="F419" s="159"/>
    </row>
    <row r="420" spans="2:6" x14ac:dyDescent="0.2">
      <c r="B420" s="116" t="s">
        <v>1567</v>
      </c>
      <c r="C420" s="117" t="s">
        <v>152</v>
      </c>
      <c r="D420" s="118">
        <v>13.734999999999999</v>
      </c>
      <c r="E420" s="119">
        <v>14.72</v>
      </c>
      <c r="F420" s="119">
        <v>1586.354744</v>
      </c>
    </row>
    <row r="421" spans="2:6" x14ac:dyDescent="0.2">
      <c r="B421" s="116" t="s">
        <v>1520</v>
      </c>
      <c r="C421" s="117" t="s">
        <v>152</v>
      </c>
      <c r="D421" s="118">
        <v>1611.9657999999999</v>
      </c>
      <c r="E421" s="119">
        <v>1567.8</v>
      </c>
      <c r="F421" s="119">
        <v>37.029247249999997</v>
      </c>
    </row>
    <row r="422" spans="2:6" x14ac:dyDescent="0.2">
      <c r="B422" s="116" t="s">
        <v>1527</v>
      </c>
      <c r="C422" s="117" t="s">
        <v>152</v>
      </c>
      <c r="D422" s="118">
        <v>1428.4417000000001</v>
      </c>
      <c r="E422" s="119">
        <v>1455.7</v>
      </c>
      <c r="F422" s="158">
        <v>331.85010599999998</v>
      </c>
    </row>
    <row r="423" spans="2:6" x14ac:dyDescent="0.2">
      <c r="B423" s="116" t="s">
        <v>1563</v>
      </c>
      <c r="C423" s="117" t="s">
        <v>152</v>
      </c>
      <c r="D423" s="118">
        <v>1419.8774000000001</v>
      </c>
      <c r="E423" s="119">
        <v>1464</v>
      </c>
      <c r="F423" s="159"/>
    </row>
    <row r="424" spans="2:6" x14ac:dyDescent="0.2">
      <c r="B424" s="116" t="s">
        <v>1522</v>
      </c>
      <c r="C424" s="117" t="s">
        <v>152</v>
      </c>
      <c r="D424" s="118">
        <v>2082.9227000000001</v>
      </c>
      <c r="E424" s="119">
        <v>2010.8</v>
      </c>
      <c r="F424" s="158">
        <v>47.349157499999997</v>
      </c>
    </row>
    <row r="425" spans="2:6" x14ac:dyDescent="0.2">
      <c r="B425" s="116" t="s">
        <v>1472</v>
      </c>
      <c r="C425" s="117" t="s">
        <v>152</v>
      </c>
      <c r="D425" s="118">
        <v>2046.6777999999999</v>
      </c>
      <c r="E425" s="119">
        <v>2018.3</v>
      </c>
      <c r="F425" s="159"/>
    </row>
    <row r="426" spans="2:6" x14ac:dyDescent="0.2">
      <c r="B426" s="116" t="s">
        <v>1476</v>
      </c>
      <c r="C426" s="117" t="s">
        <v>152</v>
      </c>
      <c r="D426" s="118">
        <v>377.61869999999999</v>
      </c>
      <c r="E426" s="119">
        <v>362.15</v>
      </c>
      <c r="F426" s="119">
        <v>13.182790500000001</v>
      </c>
    </row>
    <row r="427" spans="2:6" x14ac:dyDescent="0.2">
      <c r="B427" s="116" t="s">
        <v>1467</v>
      </c>
      <c r="C427" s="117" t="s">
        <v>152</v>
      </c>
      <c r="D427" s="118">
        <v>948.93889999999999</v>
      </c>
      <c r="E427" s="119">
        <v>1026.1500000000001</v>
      </c>
      <c r="F427" s="119">
        <v>9.5508472500000003</v>
      </c>
    </row>
    <row r="428" spans="2:6" x14ac:dyDescent="0.2">
      <c r="B428" s="116" t="s">
        <v>1531</v>
      </c>
      <c r="C428" s="117" t="s">
        <v>152</v>
      </c>
      <c r="D428" s="118">
        <v>5763.5587999999998</v>
      </c>
      <c r="E428" s="119">
        <v>5623</v>
      </c>
      <c r="F428" s="119">
        <v>49.797165</v>
      </c>
    </row>
    <row r="429" spans="2:6" x14ac:dyDescent="0.2">
      <c r="B429" s="116" t="s">
        <v>1517</v>
      </c>
      <c r="C429" s="117" t="s">
        <v>152</v>
      </c>
      <c r="D429" s="118">
        <v>553.21130000000005</v>
      </c>
      <c r="E429" s="119">
        <v>545</v>
      </c>
      <c r="F429" s="158">
        <v>40.352894999999997</v>
      </c>
    </row>
    <row r="430" spans="2:6" x14ac:dyDescent="0.2">
      <c r="B430" s="116" t="s">
        <v>1479</v>
      </c>
      <c r="C430" s="117" t="s">
        <v>152</v>
      </c>
      <c r="D430" s="118">
        <v>557.06500000000005</v>
      </c>
      <c r="E430" s="119">
        <v>548.29999999999995</v>
      </c>
      <c r="F430" s="159"/>
    </row>
    <row r="431" spans="2:6" x14ac:dyDescent="0.2">
      <c r="B431" s="116" t="s">
        <v>1564</v>
      </c>
      <c r="C431" s="117" t="s">
        <v>152</v>
      </c>
      <c r="D431" s="118">
        <v>739.86689999999999</v>
      </c>
      <c r="E431" s="119">
        <v>715.25</v>
      </c>
      <c r="F431" s="158">
        <v>855.49383087499996</v>
      </c>
    </row>
    <row r="432" spans="2:6" x14ac:dyDescent="0.2">
      <c r="B432" s="116" t="s">
        <v>1565</v>
      </c>
      <c r="C432" s="117" t="s">
        <v>152</v>
      </c>
      <c r="D432" s="118">
        <v>732.33900000000006</v>
      </c>
      <c r="E432" s="119">
        <v>719.1</v>
      </c>
      <c r="F432" s="159"/>
    </row>
    <row r="433" spans="2:6" x14ac:dyDescent="0.2">
      <c r="B433" s="116" t="s">
        <v>1505</v>
      </c>
      <c r="C433" s="117" t="s">
        <v>152</v>
      </c>
      <c r="D433" s="118">
        <v>4936.2294000000002</v>
      </c>
      <c r="E433" s="119">
        <v>4842</v>
      </c>
      <c r="F433" s="119">
        <v>23.994994999999999</v>
      </c>
    </row>
    <row r="434" spans="2:6" x14ac:dyDescent="0.2">
      <c r="B434" s="116" t="s">
        <v>1511</v>
      </c>
      <c r="C434" s="117" t="s">
        <v>152</v>
      </c>
      <c r="D434" s="118">
        <v>4195.6785</v>
      </c>
      <c r="E434" s="119">
        <v>4343.1000000000004</v>
      </c>
      <c r="F434" s="119">
        <v>42.403847499999998</v>
      </c>
    </row>
    <row r="435" spans="2:6" x14ac:dyDescent="0.2">
      <c r="B435" s="116" t="s">
        <v>1464</v>
      </c>
      <c r="C435" s="117" t="s">
        <v>152</v>
      </c>
      <c r="D435" s="118">
        <v>3332.66</v>
      </c>
      <c r="E435" s="119">
        <v>3335.9</v>
      </c>
      <c r="F435" s="119">
        <v>7.4568362500000003</v>
      </c>
    </row>
    <row r="436" spans="2:6" x14ac:dyDescent="0.2">
      <c r="B436" s="116" t="s">
        <v>1525</v>
      </c>
      <c r="C436" s="117" t="s">
        <v>152</v>
      </c>
      <c r="D436" s="118">
        <v>2041.3941</v>
      </c>
      <c r="E436" s="119">
        <v>2014.5</v>
      </c>
      <c r="F436" s="158">
        <v>63.383225750000001</v>
      </c>
    </row>
    <row r="437" spans="2:6" x14ac:dyDescent="0.2">
      <c r="B437" s="116" t="s">
        <v>1471</v>
      </c>
      <c r="C437" s="117" t="s">
        <v>152</v>
      </c>
      <c r="D437" s="118">
        <v>2060</v>
      </c>
      <c r="E437" s="119">
        <v>2026.7</v>
      </c>
      <c r="F437" s="159"/>
    </row>
    <row r="438" spans="2:6" x14ac:dyDescent="0.2">
      <c r="B438" s="116" t="s">
        <v>1478</v>
      </c>
      <c r="C438" s="117" t="s">
        <v>152</v>
      </c>
      <c r="D438" s="118">
        <v>101.4956</v>
      </c>
      <c r="E438" s="119">
        <v>95.67</v>
      </c>
      <c r="F438" s="119">
        <v>11.982779487</v>
      </c>
    </row>
    <row r="439" spans="2:6" x14ac:dyDescent="0.2">
      <c r="B439" s="116" t="s">
        <v>1496</v>
      </c>
      <c r="C439" s="117" t="s">
        <v>152</v>
      </c>
      <c r="D439" s="118">
        <v>912.27689999999996</v>
      </c>
      <c r="E439" s="119">
        <v>916.2</v>
      </c>
      <c r="F439" s="158">
        <v>22.795886811999999</v>
      </c>
    </row>
    <row r="440" spans="2:6" x14ac:dyDescent="0.2">
      <c r="B440" s="116" t="s">
        <v>1457</v>
      </c>
      <c r="C440" s="117" t="s">
        <v>152</v>
      </c>
      <c r="D440" s="118">
        <v>919.71</v>
      </c>
      <c r="E440" s="119">
        <v>921.45</v>
      </c>
      <c r="F440" s="159"/>
    </row>
    <row r="441" spans="2:6" x14ac:dyDescent="0.2">
      <c r="B441" s="116" t="s">
        <v>1553</v>
      </c>
      <c r="C441" s="117" t="s">
        <v>152</v>
      </c>
      <c r="D441" s="118">
        <v>357.07909999999998</v>
      </c>
      <c r="E441" s="119">
        <v>349.3</v>
      </c>
      <c r="F441" s="119">
        <v>165.36318750000001</v>
      </c>
    </row>
    <row r="442" spans="2:6" x14ac:dyDescent="0.2">
      <c r="B442" s="116" t="s">
        <v>1427</v>
      </c>
      <c r="C442" s="117" t="s">
        <v>152</v>
      </c>
      <c r="D442" s="118">
        <v>8030</v>
      </c>
      <c r="E442" s="119">
        <v>8033</v>
      </c>
      <c r="F442" s="119">
        <v>1.4131750000000001</v>
      </c>
    </row>
    <row r="443" spans="2:6" x14ac:dyDescent="0.2">
      <c r="B443" s="116" t="s">
        <v>1468</v>
      </c>
      <c r="C443" s="117" t="s">
        <v>152</v>
      </c>
      <c r="D443" s="118">
        <v>644.52499999999998</v>
      </c>
      <c r="E443" s="119">
        <v>673.85</v>
      </c>
      <c r="F443" s="119">
        <v>10.578801</v>
      </c>
    </row>
    <row r="444" spans="2:6" x14ac:dyDescent="0.2">
      <c r="B444" s="116" t="s">
        <v>1481</v>
      </c>
      <c r="C444" s="117" t="s">
        <v>152</v>
      </c>
      <c r="D444" s="118">
        <v>8599.125</v>
      </c>
      <c r="E444" s="119">
        <v>9252</v>
      </c>
      <c r="F444" s="119">
        <v>11.69861</v>
      </c>
    </row>
    <row r="445" spans="2:6" x14ac:dyDescent="0.2">
      <c r="B445" s="116" t="s">
        <v>1441</v>
      </c>
      <c r="C445" s="117" t="s">
        <v>152</v>
      </c>
      <c r="D445" s="118">
        <v>451.5</v>
      </c>
      <c r="E445" s="119">
        <v>465.95</v>
      </c>
      <c r="F445" s="119">
        <v>3.8851623750000002</v>
      </c>
    </row>
    <row r="446" spans="2:6" x14ac:dyDescent="0.2">
      <c r="B446" s="116" t="s">
        <v>1440</v>
      </c>
      <c r="C446" s="117" t="s">
        <v>152</v>
      </c>
      <c r="D446" s="118">
        <v>417.53129999999999</v>
      </c>
      <c r="E446" s="119">
        <v>385.95</v>
      </c>
      <c r="F446" s="158">
        <v>8.4942250000000001</v>
      </c>
    </row>
    <row r="447" spans="2:6" x14ac:dyDescent="0.2">
      <c r="B447" s="116" t="s">
        <v>1453</v>
      </c>
      <c r="C447" s="117" t="s">
        <v>152</v>
      </c>
      <c r="D447" s="118">
        <v>402.60829999999999</v>
      </c>
      <c r="E447" s="119">
        <v>388.5</v>
      </c>
      <c r="F447" s="159"/>
    </row>
    <row r="448" spans="2:6" x14ac:dyDescent="0.2">
      <c r="B448" s="116" t="s">
        <v>1540</v>
      </c>
      <c r="C448" s="117" t="s">
        <v>152</v>
      </c>
      <c r="D448" s="118">
        <v>5200.125</v>
      </c>
      <c r="E448" s="119">
        <v>5164.5</v>
      </c>
      <c r="F448" s="119">
        <v>102.11734</v>
      </c>
    </row>
    <row r="449" spans="2:6" x14ac:dyDescent="0.2">
      <c r="B449" s="116" t="s">
        <v>1558</v>
      </c>
      <c r="C449" s="117" t="s">
        <v>152</v>
      </c>
      <c r="D449" s="118">
        <v>254.03989999999999</v>
      </c>
      <c r="E449" s="119">
        <v>235.2</v>
      </c>
      <c r="F449" s="158">
        <v>461.61298725</v>
      </c>
    </row>
    <row r="450" spans="2:6" x14ac:dyDescent="0.2">
      <c r="B450" s="116" t="s">
        <v>1486</v>
      </c>
      <c r="C450" s="117" t="s">
        <v>152</v>
      </c>
      <c r="D450" s="118">
        <v>247.73929999999999</v>
      </c>
      <c r="E450" s="119">
        <v>236.65</v>
      </c>
      <c r="F450" s="159"/>
    </row>
    <row r="451" spans="2:6" x14ac:dyDescent="0.2">
      <c r="B451" s="116" t="s">
        <v>1469</v>
      </c>
      <c r="C451" s="117" t="s">
        <v>152</v>
      </c>
      <c r="D451" s="118">
        <v>519.6</v>
      </c>
      <c r="E451" s="119">
        <v>516.1</v>
      </c>
      <c r="F451" s="158">
        <v>17.408337499999998</v>
      </c>
    </row>
    <row r="452" spans="2:6" x14ac:dyDescent="0.2">
      <c r="B452" s="116" t="s">
        <v>1461</v>
      </c>
      <c r="C452" s="117" t="s">
        <v>152</v>
      </c>
      <c r="D452" s="118">
        <v>523.28330000000005</v>
      </c>
      <c r="E452" s="119">
        <v>517.9</v>
      </c>
      <c r="F452" s="159"/>
    </row>
    <row r="453" spans="2:6" x14ac:dyDescent="0.2">
      <c r="B453" s="116" t="s">
        <v>1489</v>
      </c>
      <c r="C453" s="117" t="s">
        <v>152</v>
      </c>
      <c r="D453" s="118">
        <v>1893.3483000000001</v>
      </c>
      <c r="E453" s="119">
        <v>1988.9</v>
      </c>
      <c r="F453" s="119">
        <v>18.525817</v>
      </c>
    </row>
    <row r="454" spans="2:6" x14ac:dyDescent="0.2">
      <c r="B454" s="116" t="s">
        <v>1492</v>
      </c>
      <c r="C454" s="117" t="s">
        <v>152</v>
      </c>
      <c r="D454" s="118">
        <v>1481.6</v>
      </c>
      <c r="E454" s="119">
        <v>1517.3</v>
      </c>
      <c r="F454" s="119">
        <v>21.637027999999997</v>
      </c>
    </row>
    <row r="455" spans="2:6" x14ac:dyDescent="0.2">
      <c r="B455" s="116" t="s">
        <v>1550</v>
      </c>
      <c r="C455" s="117" t="s">
        <v>152</v>
      </c>
      <c r="D455" s="118">
        <v>401.36410000000001</v>
      </c>
      <c r="E455" s="119">
        <v>398.8</v>
      </c>
      <c r="F455" s="158">
        <v>168.15676775</v>
      </c>
    </row>
    <row r="456" spans="2:6" x14ac:dyDescent="0.2">
      <c r="B456" s="116" t="s">
        <v>1498</v>
      </c>
      <c r="C456" s="117" t="s">
        <v>152</v>
      </c>
      <c r="D456" s="118">
        <v>405.6</v>
      </c>
      <c r="E456" s="119">
        <v>400.9</v>
      </c>
      <c r="F456" s="159"/>
    </row>
    <row r="457" spans="2:6" x14ac:dyDescent="0.2">
      <c r="B457" s="116" t="s">
        <v>1456</v>
      </c>
      <c r="C457" s="117" t="s">
        <v>152</v>
      </c>
      <c r="D457" s="118">
        <v>1912.8667</v>
      </c>
      <c r="E457" s="119">
        <v>1853.6</v>
      </c>
      <c r="F457" s="119">
        <v>7.4868050000000004</v>
      </c>
    </row>
    <row r="458" spans="2:6" x14ac:dyDescent="0.2">
      <c r="B458" s="116" t="s">
        <v>1566</v>
      </c>
      <c r="C458" s="117" t="s">
        <v>152</v>
      </c>
      <c r="D458" s="118">
        <v>128.31530000000001</v>
      </c>
      <c r="E458" s="119">
        <v>126.85</v>
      </c>
      <c r="F458" s="158">
        <v>1263.6212168750001</v>
      </c>
    </row>
    <row r="459" spans="2:6" x14ac:dyDescent="0.2">
      <c r="B459" s="116" t="s">
        <v>1542</v>
      </c>
      <c r="C459" s="117" t="s">
        <v>152</v>
      </c>
      <c r="D459" s="118">
        <v>128.82259999999999</v>
      </c>
      <c r="E459" s="119">
        <v>127.6</v>
      </c>
      <c r="F459" s="159"/>
    </row>
    <row r="460" spans="2:6" x14ac:dyDescent="0.2">
      <c r="B460" s="116" t="s">
        <v>1418</v>
      </c>
      <c r="C460" s="117" t="s">
        <v>152</v>
      </c>
      <c r="D460" s="118">
        <v>784.3</v>
      </c>
      <c r="E460" s="119">
        <v>790.8</v>
      </c>
      <c r="F460" s="119">
        <v>1.3700635000000001</v>
      </c>
    </row>
    <row r="461" spans="2:6" x14ac:dyDescent="0.2">
      <c r="B461" s="116" t="s">
        <v>1488</v>
      </c>
      <c r="C461" s="117" t="s">
        <v>152</v>
      </c>
      <c r="D461" s="118">
        <v>3377.5182</v>
      </c>
      <c r="E461" s="119">
        <v>3317</v>
      </c>
      <c r="F461" s="119">
        <v>19.38739</v>
      </c>
    </row>
    <row r="462" spans="2:6" x14ac:dyDescent="0.2">
      <c r="B462" s="116" t="s">
        <v>1503</v>
      </c>
      <c r="C462" s="117" t="s">
        <v>152</v>
      </c>
      <c r="D462" s="118">
        <v>413.37270000000001</v>
      </c>
      <c r="E462" s="119">
        <v>406.95</v>
      </c>
      <c r="F462" s="119">
        <v>21.035643749999998</v>
      </c>
    </row>
    <row r="463" spans="2:6" x14ac:dyDescent="0.2">
      <c r="B463" s="116" t="s">
        <v>1535</v>
      </c>
      <c r="C463" s="117" t="s">
        <v>152</v>
      </c>
      <c r="D463" s="118">
        <v>426.73970000000003</v>
      </c>
      <c r="E463" s="119">
        <v>435.1</v>
      </c>
      <c r="F463" s="119">
        <v>79.937725624999999</v>
      </c>
    </row>
    <row r="464" spans="2:6" x14ac:dyDescent="0.2">
      <c r="B464" s="116" t="s">
        <v>1562</v>
      </c>
      <c r="C464" s="117" t="s">
        <v>152</v>
      </c>
      <c r="D464" s="118">
        <v>1941.2942</v>
      </c>
      <c r="E464" s="119">
        <v>1874.7</v>
      </c>
      <c r="F464" s="158">
        <v>319.92913449999998</v>
      </c>
    </row>
    <row r="465" spans="2:6" x14ac:dyDescent="0.2">
      <c r="B465" s="116" t="s">
        <v>1533</v>
      </c>
      <c r="C465" s="117" t="s">
        <v>152</v>
      </c>
      <c r="D465" s="118">
        <v>1929.3471999999999</v>
      </c>
      <c r="E465" s="119">
        <v>1888.8</v>
      </c>
      <c r="F465" s="159"/>
    </row>
    <row r="466" spans="2:6" x14ac:dyDescent="0.2">
      <c r="B466" s="116" t="s">
        <v>1512</v>
      </c>
      <c r="C466" s="117" t="s">
        <v>152</v>
      </c>
      <c r="D466" s="118">
        <v>2046.9733000000001</v>
      </c>
      <c r="E466" s="119">
        <v>2054</v>
      </c>
      <c r="F466" s="119">
        <v>31.727250000000002</v>
      </c>
    </row>
    <row r="467" spans="2:6" x14ac:dyDescent="0.2">
      <c r="B467" s="116" t="s">
        <v>1484</v>
      </c>
      <c r="C467" s="117" t="s">
        <v>152</v>
      </c>
      <c r="D467" s="118">
        <v>409.61250000000001</v>
      </c>
      <c r="E467" s="119">
        <v>415</v>
      </c>
      <c r="F467" s="119">
        <v>12.889125</v>
      </c>
    </row>
    <row r="468" spans="2:6" x14ac:dyDescent="0.2">
      <c r="B468" s="116" t="s">
        <v>1529</v>
      </c>
      <c r="C468" s="117" t="s">
        <v>152</v>
      </c>
      <c r="D468" s="118">
        <v>244.53389999999999</v>
      </c>
      <c r="E468" s="119">
        <v>238.55</v>
      </c>
      <c r="F468" s="158">
        <v>175.71582905</v>
      </c>
    </row>
    <row r="469" spans="2:6" x14ac:dyDescent="0.2">
      <c r="B469" s="116" t="s">
        <v>1546</v>
      </c>
      <c r="C469" s="117" t="s">
        <v>152</v>
      </c>
      <c r="D469" s="118">
        <v>243.9742</v>
      </c>
      <c r="E469" s="119">
        <v>239.99</v>
      </c>
      <c r="F469" s="159"/>
    </row>
    <row r="470" spans="2:6" x14ac:dyDescent="0.2">
      <c r="B470" s="116" t="s">
        <v>1552</v>
      </c>
      <c r="C470" s="117" t="s">
        <v>152</v>
      </c>
      <c r="D470" s="118">
        <v>1089.9323999999999</v>
      </c>
      <c r="E470" s="119">
        <v>1070.7</v>
      </c>
      <c r="F470" s="119">
        <v>166.871745</v>
      </c>
    </row>
    <row r="471" spans="2:6" x14ac:dyDescent="0.2">
      <c r="B471" s="116" t="s">
        <v>1497</v>
      </c>
      <c r="C471" s="117" t="s">
        <v>152</v>
      </c>
      <c r="D471" s="118">
        <v>11432.9167</v>
      </c>
      <c r="E471" s="119">
        <v>11368</v>
      </c>
      <c r="F471" s="119">
        <v>20.11401</v>
      </c>
    </row>
    <row r="472" spans="2:6" x14ac:dyDescent="0.2">
      <c r="B472" s="116" t="s">
        <v>1561</v>
      </c>
      <c r="C472" s="117" t="s">
        <v>152</v>
      </c>
      <c r="D472" s="118">
        <v>1248.5984000000001</v>
      </c>
      <c r="E472" s="119">
        <v>1271.2</v>
      </c>
      <c r="F472" s="158">
        <v>252.4776975</v>
      </c>
    </row>
    <row r="473" spans="2:6" x14ac:dyDescent="0.2">
      <c r="B473" s="116" t="s">
        <v>1462</v>
      </c>
      <c r="C473" s="117" t="s">
        <v>152</v>
      </c>
      <c r="D473" s="118">
        <v>1251.18</v>
      </c>
      <c r="E473" s="119">
        <v>1278</v>
      </c>
      <c r="F473" s="159"/>
    </row>
    <row r="474" spans="2:6" x14ac:dyDescent="0.2">
      <c r="B474" s="116" t="s">
        <v>1475</v>
      </c>
      <c r="C474" s="117" t="s">
        <v>152</v>
      </c>
      <c r="D474" s="118">
        <v>1635.65</v>
      </c>
      <c r="E474" s="119">
        <v>1698.8</v>
      </c>
      <c r="F474" s="119">
        <v>10.293623999999999</v>
      </c>
    </row>
    <row r="475" spans="2:6" x14ac:dyDescent="0.2">
      <c r="B475" s="116" t="s">
        <v>1493</v>
      </c>
      <c r="C475" s="117" t="s">
        <v>152</v>
      </c>
      <c r="D475" s="118">
        <v>1077.0027</v>
      </c>
      <c r="E475" s="119">
        <v>1087.7</v>
      </c>
      <c r="F475" s="158">
        <v>21.325099999999999</v>
      </c>
    </row>
    <row r="476" spans="2:6" x14ac:dyDescent="0.2">
      <c r="B476" s="116" t="s">
        <v>1447</v>
      </c>
      <c r="C476" s="117" t="s">
        <v>152</v>
      </c>
      <c r="D476" s="118">
        <v>1090.75</v>
      </c>
      <c r="E476" s="119">
        <v>1094.2</v>
      </c>
      <c r="F476" s="159"/>
    </row>
    <row r="477" spans="2:6" x14ac:dyDescent="0.2">
      <c r="B477" s="116" t="s">
        <v>1417</v>
      </c>
      <c r="C477" s="117" t="s">
        <v>152</v>
      </c>
      <c r="D477" s="118">
        <v>2643</v>
      </c>
      <c r="E477" s="119">
        <v>2596.4</v>
      </c>
      <c r="F477" s="158">
        <v>10.587835</v>
      </c>
    </row>
    <row r="478" spans="2:6" x14ac:dyDescent="0.2">
      <c r="B478" s="116" t="s">
        <v>1470</v>
      </c>
      <c r="C478" s="117" t="s">
        <v>152</v>
      </c>
      <c r="D478" s="118">
        <v>2656.6750000000002</v>
      </c>
      <c r="E478" s="119">
        <v>2606.6</v>
      </c>
      <c r="F478" s="159"/>
    </row>
    <row r="479" spans="2:6" x14ac:dyDescent="0.2">
      <c r="B479" s="116" t="s">
        <v>1521</v>
      </c>
      <c r="C479" s="117" t="s">
        <v>152</v>
      </c>
      <c r="D479" s="118">
        <v>174.70580000000001</v>
      </c>
      <c r="E479" s="119">
        <v>177.08</v>
      </c>
      <c r="F479" s="158">
        <v>63.598199999999999</v>
      </c>
    </row>
    <row r="480" spans="2:6" x14ac:dyDescent="0.2">
      <c r="B480" s="116" t="s">
        <v>1485</v>
      </c>
      <c r="C480" s="117" t="s">
        <v>152</v>
      </c>
      <c r="D480" s="118">
        <v>175.50749999999999</v>
      </c>
      <c r="E480" s="119">
        <v>178.06</v>
      </c>
      <c r="F480" s="159"/>
    </row>
    <row r="481" spans="2:6" x14ac:dyDescent="0.2">
      <c r="B481" s="116" t="s">
        <v>1448</v>
      </c>
      <c r="C481" s="117" t="s">
        <v>152</v>
      </c>
      <c r="D481" s="118">
        <v>8844.5</v>
      </c>
      <c r="E481" s="119">
        <v>8909</v>
      </c>
      <c r="F481" s="119">
        <v>3.9458375000000001</v>
      </c>
    </row>
    <row r="482" spans="2:6" x14ac:dyDescent="0.2">
      <c r="B482" s="116" t="s">
        <v>1473</v>
      </c>
      <c r="C482" s="117" t="s">
        <v>152</v>
      </c>
      <c r="D482" s="118">
        <v>2103.4286000000002</v>
      </c>
      <c r="E482" s="119">
        <v>2230.3000000000002</v>
      </c>
      <c r="F482" s="119">
        <v>10.22386225</v>
      </c>
    </row>
    <row r="483" spans="2:6" x14ac:dyDescent="0.2">
      <c r="B483" s="116" t="s">
        <v>153</v>
      </c>
      <c r="C483" s="117" t="s">
        <v>152</v>
      </c>
      <c r="D483" s="118">
        <v>433.8</v>
      </c>
      <c r="E483" s="119">
        <v>405.85</v>
      </c>
      <c r="F483" s="119">
        <v>1.6505070000000002</v>
      </c>
    </row>
    <row r="484" spans="2:6" x14ac:dyDescent="0.2">
      <c r="B484" s="116" t="s">
        <v>1538</v>
      </c>
      <c r="C484" s="117" t="s">
        <v>152</v>
      </c>
      <c r="D484" s="118">
        <v>205.38149999999999</v>
      </c>
      <c r="E484" s="119">
        <v>204.25</v>
      </c>
      <c r="F484" s="158">
        <v>165.56017317499999</v>
      </c>
    </row>
    <row r="485" spans="2:6" x14ac:dyDescent="0.2">
      <c r="B485" s="116" t="s">
        <v>1514</v>
      </c>
      <c r="C485" s="117" t="s">
        <v>152</v>
      </c>
      <c r="D485" s="118">
        <v>206.1027</v>
      </c>
      <c r="E485" s="119">
        <v>205.28</v>
      </c>
      <c r="F485" s="159"/>
    </row>
    <row r="486" spans="2:6" x14ac:dyDescent="0.2">
      <c r="B486" s="116" t="s">
        <v>1436</v>
      </c>
      <c r="C486" s="117" t="s">
        <v>152</v>
      </c>
      <c r="D486" s="118">
        <v>1698.4</v>
      </c>
      <c r="E486" s="119">
        <v>1653</v>
      </c>
      <c r="F486" s="119">
        <v>3.0471724999999998</v>
      </c>
    </row>
    <row r="487" spans="2:6" x14ac:dyDescent="0.2">
      <c r="B487" s="116" t="s">
        <v>1556</v>
      </c>
      <c r="C487" s="117" t="s">
        <v>152</v>
      </c>
      <c r="D487" s="118">
        <v>3019.0601000000001</v>
      </c>
      <c r="E487" s="119">
        <v>2961.7</v>
      </c>
      <c r="F487" s="158">
        <v>332.192338925</v>
      </c>
    </row>
    <row r="488" spans="2:6" x14ac:dyDescent="0.2">
      <c r="B488" s="116" t="s">
        <v>1523</v>
      </c>
      <c r="C488" s="117" t="s">
        <v>152</v>
      </c>
      <c r="D488" s="118">
        <v>3049.3833</v>
      </c>
      <c r="E488" s="119">
        <v>2968.2</v>
      </c>
      <c r="F488" s="159"/>
    </row>
    <row r="489" spans="2:6" x14ac:dyDescent="0.2">
      <c r="B489" s="116" t="s">
        <v>1510</v>
      </c>
      <c r="C489" s="117" t="s">
        <v>152</v>
      </c>
      <c r="D489" s="118">
        <v>403.94580000000002</v>
      </c>
      <c r="E489" s="119">
        <v>404.3</v>
      </c>
      <c r="F489" s="119">
        <v>32.386506000000004</v>
      </c>
    </row>
    <row r="490" spans="2:6" x14ac:dyDescent="0.2">
      <c r="B490" s="136"/>
      <c r="C490" s="137"/>
      <c r="D490" s="138"/>
      <c r="E490" s="138"/>
      <c r="F490" s="138"/>
    </row>
    <row r="491" spans="2:6" x14ac:dyDescent="0.2">
      <c r="B491" s="78"/>
      <c r="C491" s="77"/>
      <c r="D491" s="77"/>
      <c r="E491" s="77"/>
      <c r="F491" s="77"/>
    </row>
    <row r="492" spans="2:6" x14ac:dyDescent="0.2">
      <c r="B492" s="121" t="s">
        <v>1676</v>
      </c>
      <c r="C492" s="80"/>
      <c r="D492" s="81"/>
      <c r="E492" s="82"/>
      <c r="F492" s="83"/>
    </row>
    <row r="493" spans="2:6" x14ac:dyDescent="0.2">
      <c r="B493" s="77" t="s">
        <v>1667</v>
      </c>
      <c r="C493" s="80"/>
      <c r="D493" s="81"/>
      <c r="E493" s="82"/>
      <c r="F493" s="83"/>
    </row>
    <row r="494" spans="2:6" x14ac:dyDescent="0.2">
      <c r="B494" s="77" t="s">
        <v>1617</v>
      </c>
      <c r="C494" s="80"/>
      <c r="D494" s="81"/>
      <c r="E494" s="82"/>
      <c r="F494" s="83"/>
    </row>
    <row r="495" spans="2:6" x14ac:dyDescent="0.2">
      <c r="B495" s="155" t="s">
        <v>1611</v>
      </c>
      <c r="C495" s="155" t="s">
        <v>1612</v>
      </c>
      <c r="D495" s="155" t="s">
        <v>1613</v>
      </c>
      <c r="E495" s="155" t="s">
        <v>1614</v>
      </c>
      <c r="F495" s="155" t="s">
        <v>1615</v>
      </c>
    </row>
    <row r="496" spans="2:6" x14ac:dyDescent="0.2">
      <c r="B496" s="156"/>
      <c r="C496" s="156"/>
      <c r="D496" s="156"/>
      <c r="E496" s="156"/>
      <c r="F496" s="156"/>
    </row>
    <row r="497" spans="2:6" x14ac:dyDescent="0.2">
      <c r="B497" s="84">
        <v>7193</v>
      </c>
      <c r="C497" s="123">
        <v>1956</v>
      </c>
      <c r="D497" s="86">
        <v>53094.575400799971</v>
      </c>
      <c r="E497" s="122">
        <v>13654.617585300006</v>
      </c>
      <c r="F497" s="123">
        <v>-324.03550319999999</v>
      </c>
    </row>
    <row r="498" spans="2:6" x14ac:dyDescent="0.2">
      <c r="B498" s="65"/>
      <c r="E498" s="124"/>
    </row>
    <row r="499" spans="2:6" x14ac:dyDescent="0.2">
      <c r="B499" s="76" t="s">
        <v>1656</v>
      </c>
      <c r="C499" s="77"/>
      <c r="D499" s="77"/>
      <c r="E499" s="77"/>
      <c r="F499" s="77"/>
    </row>
    <row r="500" spans="2:6" x14ac:dyDescent="0.2">
      <c r="B500" s="78"/>
      <c r="C500" s="77"/>
      <c r="D500" s="77"/>
      <c r="E500" s="77"/>
      <c r="F500" s="77"/>
    </row>
    <row r="501" spans="2:6" ht="20.399999999999999" x14ac:dyDescent="0.2">
      <c r="B501" s="74" t="s">
        <v>1605</v>
      </c>
      <c r="C501" s="75" t="s">
        <v>1606</v>
      </c>
      <c r="D501" s="75" t="s">
        <v>1607</v>
      </c>
      <c r="E501" s="75" t="s">
        <v>1608</v>
      </c>
      <c r="F501" s="75" t="s">
        <v>1609</v>
      </c>
    </row>
    <row r="502" spans="2:6" x14ac:dyDescent="0.2">
      <c r="B502" s="152" t="s">
        <v>132</v>
      </c>
      <c r="C502" s="153"/>
      <c r="D502" s="153"/>
      <c r="E502" s="153"/>
      <c r="F502" s="154"/>
    </row>
    <row r="503" spans="2:6" x14ac:dyDescent="0.2">
      <c r="B503" s="78" t="s">
        <v>1631</v>
      </c>
      <c r="C503" s="77"/>
      <c r="D503" s="77"/>
      <c r="E503" s="77"/>
      <c r="F503" s="77"/>
    </row>
    <row r="504" spans="2:6" x14ac:dyDescent="0.2">
      <c r="B504" s="77" t="s">
        <v>1657</v>
      </c>
      <c r="C504" s="80"/>
      <c r="D504" s="81"/>
      <c r="E504" s="82"/>
      <c r="F504" s="83"/>
    </row>
    <row r="505" spans="2:6" x14ac:dyDescent="0.2">
      <c r="B505" s="77" t="s">
        <v>1617</v>
      </c>
      <c r="C505" s="80"/>
      <c r="D505" s="81"/>
      <c r="E505" s="82"/>
      <c r="F505" s="83"/>
    </row>
    <row r="506" spans="2:6" x14ac:dyDescent="0.2">
      <c r="B506" s="149" t="s">
        <v>1611</v>
      </c>
      <c r="C506" s="149" t="s">
        <v>1612</v>
      </c>
      <c r="D506" s="149" t="s">
        <v>1613</v>
      </c>
      <c r="E506" s="149" t="s">
        <v>1614</v>
      </c>
      <c r="F506" s="149" t="s">
        <v>1615</v>
      </c>
    </row>
    <row r="507" spans="2:6" x14ac:dyDescent="0.2">
      <c r="B507" s="150"/>
      <c r="C507" s="150"/>
      <c r="D507" s="150"/>
      <c r="E507" s="150"/>
      <c r="F507" s="150"/>
    </row>
    <row r="508" spans="2:6" x14ac:dyDescent="0.2">
      <c r="B508" s="160" t="s">
        <v>132</v>
      </c>
      <c r="C508" s="161"/>
      <c r="D508" s="161"/>
      <c r="E508" s="161"/>
      <c r="F508" s="162"/>
    </row>
    <row r="509" spans="2:6" x14ac:dyDescent="0.2">
      <c r="B509" s="89"/>
      <c r="C509" s="90"/>
      <c r="D509" s="90"/>
      <c r="E509" s="90"/>
      <c r="F509" s="13"/>
    </row>
    <row r="510" spans="2:6" x14ac:dyDescent="0.2">
      <c r="B510" s="91" t="s">
        <v>1658</v>
      </c>
      <c r="C510" s="92"/>
      <c r="D510" s="92"/>
      <c r="E510" s="93"/>
      <c r="F510" s="13"/>
    </row>
    <row r="511" spans="2:6" x14ac:dyDescent="0.2">
      <c r="B511" s="94"/>
      <c r="C511" s="92"/>
      <c r="D511" s="92"/>
      <c r="E511" s="93"/>
      <c r="F511" s="13"/>
    </row>
    <row r="512" spans="2:6" x14ac:dyDescent="0.2">
      <c r="B512" s="74" t="s">
        <v>1605</v>
      </c>
      <c r="C512" s="75" t="s">
        <v>1618</v>
      </c>
      <c r="D512" s="75" t="s">
        <v>1619</v>
      </c>
      <c r="E512" s="75" t="s">
        <v>1620</v>
      </c>
      <c r="F512" s="13"/>
    </row>
    <row r="513" spans="2:6" x14ac:dyDescent="0.2">
      <c r="B513" s="152" t="s">
        <v>132</v>
      </c>
      <c r="C513" s="153"/>
      <c r="D513" s="153"/>
      <c r="E513" s="154"/>
      <c r="F513" s="13"/>
    </row>
    <row r="514" spans="2:6" x14ac:dyDescent="0.2">
      <c r="B514" s="78" t="s">
        <v>1621</v>
      </c>
      <c r="C514" s="77"/>
      <c r="D514" s="77"/>
      <c r="E514" s="77"/>
      <c r="F514" s="13"/>
    </row>
    <row r="515" spans="2:6" x14ac:dyDescent="0.2">
      <c r="B515" s="95"/>
      <c r="C515" s="96"/>
      <c r="D515" s="96"/>
      <c r="E515" s="95"/>
      <c r="F515" s="13"/>
    </row>
    <row r="516" spans="2:6" x14ac:dyDescent="0.2">
      <c r="B516" s="95" t="s">
        <v>1659</v>
      </c>
      <c r="C516" s="96"/>
      <c r="D516" s="96"/>
      <c r="E516" s="95"/>
      <c r="F516" s="13"/>
    </row>
    <row r="517" spans="2:6" x14ac:dyDescent="0.2">
      <c r="B517" s="95"/>
      <c r="C517" s="96"/>
      <c r="D517" s="96"/>
      <c r="E517" s="95"/>
      <c r="F517" s="13"/>
    </row>
    <row r="518" spans="2:6" x14ac:dyDescent="0.2">
      <c r="B518" s="149" t="s">
        <v>1622</v>
      </c>
      <c r="C518" s="149" t="s">
        <v>1623</v>
      </c>
      <c r="D518" s="149" t="s">
        <v>1624</v>
      </c>
      <c r="E518" s="95"/>
      <c r="F518" s="13"/>
    </row>
    <row r="519" spans="2:6" x14ac:dyDescent="0.2">
      <c r="B519" s="150"/>
      <c r="C519" s="150"/>
      <c r="D519" s="150"/>
      <c r="E519" s="95"/>
      <c r="F519" s="13"/>
    </row>
    <row r="520" spans="2:6" x14ac:dyDescent="0.2">
      <c r="B520" s="151" t="s">
        <v>132</v>
      </c>
      <c r="C520" s="151"/>
      <c r="D520" s="151"/>
      <c r="E520" s="90"/>
      <c r="F520" s="13"/>
    </row>
    <row r="521" spans="2:6" x14ac:dyDescent="0.2">
      <c r="B521" s="97"/>
      <c r="C521" s="97"/>
      <c r="D521" s="97"/>
      <c r="E521" s="90"/>
      <c r="F521" s="13"/>
    </row>
    <row r="522" spans="2:6" x14ac:dyDescent="0.2">
      <c r="B522" s="91" t="s">
        <v>1660</v>
      </c>
      <c r="C522" s="97"/>
      <c r="D522" s="97"/>
      <c r="E522" s="90"/>
      <c r="F522" s="13"/>
    </row>
    <row r="523" spans="2:6" x14ac:dyDescent="0.2">
      <c r="B523" s="97"/>
      <c r="C523" s="97"/>
      <c r="D523" s="97"/>
      <c r="E523" s="90"/>
      <c r="F523" s="13"/>
    </row>
    <row r="524" spans="2:6" ht="20.399999999999999" x14ac:dyDescent="0.2">
      <c r="B524" s="75" t="s">
        <v>1605</v>
      </c>
      <c r="C524" s="75" t="s">
        <v>1625</v>
      </c>
      <c r="D524" s="75" t="s">
        <v>1626</v>
      </c>
      <c r="E524" s="75" t="s">
        <v>1627</v>
      </c>
      <c r="F524" s="75" t="s">
        <v>1628</v>
      </c>
    </row>
    <row r="525" spans="2:6" x14ac:dyDescent="0.2">
      <c r="B525" s="148" t="s">
        <v>132</v>
      </c>
      <c r="C525" s="148"/>
      <c r="D525" s="148"/>
      <c r="E525" s="148"/>
      <c r="F525" s="148"/>
    </row>
    <row r="526" spans="2:6" x14ac:dyDescent="0.2">
      <c r="B526" s="98" t="s">
        <v>1629</v>
      </c>
      <c r="C526" s="97"/>
      <c r="D526" s="97"/>
      <c r="E526" s="90"/>
      <c r="F526" s="13"/>
    </row>
    <row r="527" spans="2:6" x14ac:dyDescent="0.2">
      <c r="B527" s="97"/>
      <c r="C527" s="97"/>
      <c r="D527" s="97"/>
      <c r="E527" s="90"/>
      <c r="F527" s="13"/>
    </row>
    <row r="528" spans="2:6" x14ac:dyDescent="0.2">
      <c r="B528" s="95" t="s">
        <v>1661</v>
      </c>
      <c r="C528" s="96"/>
      <c r="D528" s="96"/>
      <c r="E528" s="90"/>
      <c r="F528" s="13"/>
    </row>
    <row r="529" spans="2:6" x14ac:dyDescent="0.2">
      <c r="B529" s="95"/>
      <c r="C529" s="96"/>
      <c r="D529" s="96"/>
      <c r="E529" s="90"/>
      <c r="F529" s="13"/>
    </row>
    <row r="530" spans="2:6" x14ac:dyDescent="0.2">
      <c r="B530" s="149" t="s">
        <v>1622</v>
      </c>
      <c r="C530" s="149" t="s">
        <v>1623</v>
      </c>
      <c r="D530" s="149" t="s">
        <v>1624</v>
      </c>
      <c r="E530" s="90"/>
      <c r="F530" s="13"/>
    </row>
    <row r="531" spans="2:6" x14ac:dyDescent="0.2">
      <c r="B531" s="150"/>
      <c r="C531" s="150"/>
      <c r="D531" s="150"/>
      <c r="E531" s="90"/>
      <c r="F531" s="13"/>
    </row>
    <row r="532" spans="2:6" x14ac:dyDescent="0.2">
      <c r="B532" s="151" t="s">
        <v>132</v>
      </c>
      <c r="C532" s="151"/>
      <c r="D532" s="151"/>
      <c r="E532" s="90"/>
      <c r="F532" s="13"/>
    </row>
    <row r="533" spans="2:6" x14ac:dyDescent="0.2">
      <c r="B533" s="97"/>
      <c r="C533" s="97"/>
      <c r="D533" s="97"/>
      <c r="E533" s="90"/>
      <c r="F533" s="13"/>
    </row>
    <row r="534" spans="2:6" x14ac:dyDescent="0.2">
      <c r="B534" s="99" t="s">
        <v>1662</v>
      </c>
      <c r="C534" s="97"/>
      <c r="D534" s="97"/>
      <c r="E534" s="90"/>
      <c r="F534" s="13"/>
    </row>
    <row r="535" spans="2:6" x14ac:dyDescent="0.2">
      <c r="B535" s="65"/>
    </row>
    <row r="536" spans="2:6" x14ac:dyDescent="0.2">
      <c r="B536" s="65"/>
    </row>
    <row r="537" spans="2:6" x14ac:dyDescent="0.2">
      <c r="B537" s="65" t="s">
        <v>1663</v>
      </c>
    </row>
    <row r="538" spans="2:6" x14ac:dyDescent="0.2">
      <c r="B538" s="106" t="s">
        <v>1675</v>
      </c>
    </row>
    <row r="539" spans="2:6" x14ac:dyDescent="0.2">
      <c r="B539" s="65" t="s">
        <v>1664</v>
      </c>
    </row>
    <row r="540" spans="2:6" x14ac:dyDescent="0.2">
      <c r="B540" s="18"/>
    </row>
    <row r="542" spans="2:6" x14ac:dyDescent="0.2">
      <c r="B542" s="18" t="s">
        <v>158</v>
      </c>
    </row>
    <row r="560" spans="2:2" x14ac:dyDescent="0.2">
      <c r="B560" s="60" t="s">
        <v>1568</v>
      </c>
    </row>
    <row r="561" spans="2:2" x14ac:dyDescent="0.2">
      <c r="B561" s="61" t="s">
        <v>1582</v>
      </c>
    </row>
  </sheetData>
  <mergeCells count="69">
    <mergeCell ref="B310:H310"/>
    <mergeCell ref="F355:F356"/>
    <mergeCell ref="B1:C1"/>
    <mergeCell ref="F336:F337"/>
    <mergeCell ref="F424:F425"/>
    <mergeCell ref="F429:F430"/>
    <mergeCell ref="F383:F384"/>
    <mergeCell ref="F403:F404"/>
    <mergeCell ref="F394:F395"/>
    <mergeCell ref="F401:F402"/>
    <mergeCell ref="F422:F423"/>
    <mergeCell ref="F405:F406"/>
    <mergeCell ref="F407:F408"/>
    <mergeCell ref="F410:F411"/>
    <mergeCell ref="F413:F414"/>
    <mergeCell ref="F416:F417"/>
    <mergeCell ref="F418:F419"/>
    <mergeCell ref="F431:F432"/>
    <mergeCell ref="B495:B496"/>
    <mergeCell ref="C495:C496"/>
    <mergeCell ref="D495:D496"/>
    <mergeCell ref="E495:E496"/>
    <mergeCell ref="F495:F496"/>
    <mergeCell ref="F436:F437"/>
    <mergeCell ref="F439:F440"/>
    <mergeCell ref="F446:F447"/>
    <mergeCell ref="F449:F450"/>
    <mergeCell ref="F451:F452"/>
    <mergeCell ref="F455:F456"/>
    <mergeCell ref="F458:F459"/>
    <mergeCell ref="F464:F465"/>
    <mergeCell ref="F468:F469"/>
    <mergeCell ref="F487:F488"/>
    <mergeCell ref="B502:F502"/>
    <mergeCell ref="B506:B507"/>
    <mergeCell ref="C506:C507"/>
    <mergeCell ref="D506:D507"/>
    <mergeCell ref="E506:E507"/>
    <mergeCell ref="F506:F507"/>
    <mergeCell ref="B508:F508"/>
    <mergeCell ref="B513:E513"/>
    <mergeCell ref="B518:B519"/>
    <mergeCell ref="C518:C519"/>
    <mergeCell ref="D518:D519"/>
    <mergeCell ref="B520:D520"/>
    <mergeCell ref="B525:F525"/>
    <mergeCell ref="B530:B531"/>
    <mergeCell ref="C530:C531"/>
    <mergeCell ref="D530:D531"/>
    <mergeCell ref="B532:D532"/>
    <mergeCell ref="F329:F330"/>
    <mergeCell ref="F333:F334"/>
    <mergeCell ref="F340:F341"/>
    <mergeCell ref="F345:F346"/>
    <mergeCell ref="F347:F348"/>
    <mergeCell ref="F353:F354"/>
    <mergeCell ref="F359:F360"/>
    <mergeCell ref="F362:F363"/>
    <mergeCell ref="F364:F365"/>
    <mergeCell ref="F369:F370"/>
    <mergeCell ref="F371:F372"/>
    <mergeCell ref="F375:F376"/>
    <mergeCell ref="F387:F388"/>
    <mergeCell ref="F391:F392"/>
    <mergeCell ref="F472:F473"/>
    <mergeCell ref="F475:F476"/>
    <mergeCell ref="F477:F478"/>
    <mergeCell ref="F479:F480"/>
    <mergeCell ref="F484:F485"/>
  </mergeCells>
  <conditionalFormatting sqref="G1:G3 G5:G309 G311:G579">
    <cfRule type="cellIs" dxfId="9" priority="2" stopIfTrue="1" operator="between">
      <formula>0.009</formula>
      <formula>-0.009</formula>
    </cfRule>
  </conditionalFormatting>
  <hyperlinks>
    <hyperlink ref="A2" location="Index!A1" display="-" xr:uid="{691D5E01-6ED1-4395-AC32-AFD6067301E5}"/>
  </hyperlinks>
  <pageMargins left="0.7" right="0.7" top="0.75" bottom="0.75" header="0.3" footer="0.3"/>
  <pageSetup paperSize="9" scale="39" orientation="portrait" r:id="rId1"/>
  <headerFooter>
    <oddFooter>&amp;C&amp;1#&amp;"Calibri"&amp;10&amp;K000000RESTRICTED</oddFooter>
    <evenFooter>&amp;LPUBLIC</evenFooter>
    <firstFooter>&amp;LPUBLIC</firstFooter>
  </headerFooter>
  <rowBreaks count="3" manualBreakCount="3">
    <brk id="141" min="1" max="7" man="1"/>
    <brk id="311" min="1" max="7" man="1"/>
    <brk id="426" min="1" max="7" man="1"/>
  </rowBreaks>
  <colBreaks count="1" manualBreakCount="1">
    <brk id="8" max="358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FC7AD-4131-45F5-903E-51561ABBEAE4}">
  <dimension ref="A1:I412"/>
  <sheetViews>
    <sheetView view="pageBreakPreview" zoomScaleNormal="100" zoomScaleSheetLayoutView="100" workbookViewId="0"/>
  </sheetViews>
  <sheetFormatPr defaultColWidth="9.21875" defaultRowHeight="10.199999999999999" x14ac:dyDescent="0.2"/>
  <cols>
    <col min="1" max="1" width="7.21875" style="6" customWidth="1"/>
    <col min="2" max="2" width="67.44140625" style="6" bestFit="1" customWidth="1"/>
    <col min="3" max="3" width="18.44140625" style="6" customWidth="1"/>
    <col min="4" max="4" width="32.21875" style="6" bestFit="1" customWidth="1"/>
    <col min="5" max="5" width="29.5546875" style="6" customWidth="1"/>
    <col min="6" max="6" width="22.77734375" style="8" bestFit="1" customWidth="1"/>
    <col min="7" max="7" width="12.21875" style="13" bestFit="1" customWidth="1"/>
    <col min="8" max="8" width="14.44140625" style="6" bestFit="1" customWidth="1"/>
    <col min="9" max="16384" width="9.21875" style="6"/>
  </cols>
  <sheetData>
    <row r="1" spans="1:8" s="1" customFormat="1" ht="16.8" customHeight="1" x14ac:dyDescent="0.25">
      <c r="B1" s="146" t="s">
        <v>24</v>
      </c>
      <c r="C1" s="147"/>
      <c r="D1" s="10"/>
      <c r="F1" s="5"/>
      <c r="G1" s="13"/>
    </row>
    <row r="2" spans="1:8" s="1" customFormat="1" ht="14.4" x14ac:dyDescent="0.3">
      <c r="A2" s="59" t="s">
        <v>1598</v>
      </c>
      <c r="F2" s="5"/>
      <c r="G2" s="13"/>
    </row>
    <row r="3" spans="1:8" s="1" customFormat="1" ht="12" x14ac:dyDescent="0.2">
      <c r="B3" s="7" t="s">
        <v>9</v>
      </c>
      <c r="C3" s="2"/>
      <c r="D3" s="3"/>
      <c r="E3" s="3"/>
      <c r="F3" s="4"/>
      <c r="G3" s="13"/>
    </row>
    <row r="4" spans="1:8" s="1" customFormat="1" ht="34.5" customHeight="1" x14ac:dyDescent="0.2">
      <c r="B4" s="20" t="s">
        <v>7</v>
      </c>
      <c r="C4" s="20" t="s">
        <v>8</v>
      </c>
      <c r="D4" s="21" t="s">
        <v>145</v>
      </c>
      <c r="E4" s="21" t="s">
        <v>0</v>
      </c>
      <c r="F4" s="22" t="s">
        <v>4</v>
      </c>
      <c r="G4" s="23" t="s">
        <v>5</v>
      </c>
      <c r="H4" s="56" t="s">
        <v>6</v>
      </c>
    </row>
    <row r="5" spans="1:8" x14ac:dyDescent="0.2">
      <c r="B5" s="24" t="s">
        <v>25</v>
      </c>
      <c r="C5" s="25"/>
      <c r="D5" s="25"/>
      <c r="E5" s="25"/>
      <c r="F5" s="26"/>
      <c r="G5" s="27"/>
      <c r="H5" s="25"/>
    </row>
    <row r="6" spans="1:8" x14ac:dyDescent="0.2">
      <c r="B6" s="24" t="s">
        <v>26</v>
      </c>
      <c r="C6" s="25"/>
      <c r="D6" s="25"/>
      <c r="E6" s="25"/>
      <c r="F6" s="26"/>
      <c r="G6" s="27"/>
      <c r="H6" s="25"/>
    </row>
    <row r="7" spans="1:8" x14ac:dyDescent="0.2">
      <c r="B7" s="25" t="s">
        <v>159</v>
      </c>
      <c r="C7" s="25" t="s">
        <v>160</v>
      </c>
      <c r="D7" s="25" t="s">
        <v>62</v>
      </c>
      <c r="E7" s="29">
        <v>144846</v>
      </c>
      <c r="F7" s="26">
        <v>1026.95814</v>
      </c>
      <c r="G7" s="27">
        <v>6.1525489245611604</v>
      </c>
      <c r="H7" s="30"/>
    </row>
    <row r="8" spans="1:8" x14ac:dyDescent="0.2">
      <c r="B8" s="25" t="s">
        <v>161</v>
      </c>
      <c r="C8" s="25" t="s">
        <v>162</v>
      </c>
      <c r="D8" s="25" t="s">
        <v>62</v>
      </c>
      <c r="E8" s="29">
        <v>67979</v>
      </c>
      <c r="F8" s="26">
        <v>988.41466000000003</v>
      </c>
      <c r="G8" s="27">
        <v>5.9216333329842303</v>
      </c>
      <c r="H8" s="30"/>
    </row>
    <row r="9" spans="1:8" x14ac:dyDescent="0.2">
      <c r="B9" s="25" t="s">
        <v>163</v>
      </c>
      <c r="C9" s="25" t="s">
        <v>164</v>
      </c>
      <c r="D9" s="25" t="s">
        <v>85</v>
      </c>
      <c r="E9" s="29">
        <v>59372</v>
      </c>
      <c r="F9" s="26">
        <v>758.18043999999998</v>
      </c>
      <c r="G9" s="27">
        <v>4.5422905462780703</v>
      </c>
      <c r="H9" s="30"/>
    </row>
    <row r="10" spans="1:8" x14ac:dyDescent="0.2">
      <c r="B10" s="25" t="s">
        <v>165</v>
      </c>
      <c r="C10" s="25" t="s">
        <v>166</v>
      </c>
      <c r="D10" s="25" t="s">
        <v>167</v>
      </c>
      <c r="E10" s="29">
        <v>29416</v>
      </c>
      <c r="F10" s="26">
        <v>532.98850400000003</v>
      </c>
      <c r="G10" s="27">
        <v>3.1931562927079602</v>
      </c>
      <c r="H10" s="30"/>
    </row>
    <row r="11" spans="1:8" x14ac:dyDescent="0.2">
      <c r="B11" s="25" t="s">
        <v>171</v>
      </c>
      <c r="C11" s="25" t="s">
        <v>172</v>
      </c>
      <c r="D11" s="25" t="s">
        <v>62</v>
      </c>
      <c r="E11" s="29">
        <v>39615</v>
      </c>
      <c r="F11" s="26">
        <v>419.91899999999998</v>
      </c>
      <c r="G11" s="27">
        <v>2.5157521920541002</v>
      </c>
      <c r="H11" s="30"/>
    </row>
    <row r="12" spans="1:8" x14ac:dyDescent="0.2">
      <c r="B12" s="25" t="s">
        <v>168</v>
      </c>
      <c r="C12" s="25" t="s">
        <v>169</v>
      </c>
      <c r="D12" s="25" t="s">
        <v>170</v>
      </c>
      <c r="E12" s="29">
        <v>9917</v>
      </c>
      <c r="F12" s="26">
        <v>401.13273299999997</v>
      </c>
      <c r="G12" s="27">
        <v>2.4032028851978602</v>
      </c>
      <c r="H12" s="30"/>
    </row>
    <row r="13" spans="1:8" x14ac:dyDescent="0.2">
      <c r="B13" s="25" t="s">
        <v>60</v>
      </c>
      <c r="C13" s="25" t="s">
        <v>61</v>
      </c>
      <c r="D13" s="25" t="s">
        <v>62</v>
      </c>
      <c r="E13" s="29">
        <v>27348</v>
      </c>
      <c r="F13" s="26">
        <v>355.524</v>
      </c>
      <c r="G13" s="27">
        <v>2.1299590690772301</v>
      </c>
      <c r="H13" s="30"/>
    </row>
    <row r="14" spans="1:8" x14ac:dyDescent="0.2">
      <c r="B14" s="25" t="s">
        <v>182</v>
      </c>
      <c r="C14" s="25" t="s">
        <v>183</v>
      </c>
      <c r="D14" s="25" t="s">
        <v>184</v>
      </c>
      <c r="E14" s="29">
        <v>123450</v>
      </c>
      <c r="F14" s="26">
        <v>315.41475000000003</v>
      </c>
      <c r="G14" s="27">
        <v>1.88966288431506</v>
      </c>
      <c r="H14" s="30"/>
    </row>
    <row r="15" spans="1:8" x14ac:dyDescent="0.2">
      <c r="B15" s="25" t="s">
        <v>176</v>
      </c>
      <c r="C15" s="25" t="s">
        <v>177</v>
      </c>
      <c r="D15" s="25" t="s">
        <v>62</v>
      </c>
      <c r="E15" s="29">
        <v>70074</v>
      </c>
      <c r="F15" s="26">
        <v>293.890356</v>
      </c>
      <c r="G15" s="27">
        <v>1.7607093447321001</v>
      </c>
      <c r="H15" s="30"/>
    </row>
    <row r="16" spans="1:8" x14ac:dyDescent="0.2">
      <c r="B16" s="25" t="s">
        <v>192</v>
      </c>
      <c r="C16" s="25" t="s">
        <v>193</v>
      </c>
      <c r="D16" s="25" t="s">
        <v>42</v>
      </c>
      <c r="E16" s="29">
        <v>14382</v>
      </c>
      <c r="F16" s="26">
        <v>285.453936</v>
      </c>
      <c r="G16" s="27">
        <v>1.7101664016690601</v>
      </c>
      <c r="H16" s="30"/>
    </row>
    <row r="17" spans="2:8" x14ac:dyDescent="0.2">
      <c r="B17" s="25" t="s">
        <v>180</v>
      </c>
      <c r="C17" s="25" t="s">
        <v>181</v>
      </c>
      <c r="D17" s="25" t="s">
        <v>57</v>
      </c>
      <c r="E17" s="29">
        <v>22451</v>
      </c>
      <c r="F17" s="26">
        <v>237.30707000000001</v>
      </c>
      <c r="G17" s="27">
        <v>1.4217165251927999</v>
      </c>
      <c r="H17" s="30"/>
    </row>
    <row r="18" spans="2:8" x14ac:dyDescent="0.2">
      <c r="B18" s="25" t="s">
        <v>173</v>
      </c>
      <c r="C18" s="25" t="s">
        <v>174</v>
      </c>
      <c r="D18" s="25" t="s">
        <v>175</v>
      </c>
      <c r="E18" s="29">
        <v>18184</v>
      </c>
      <c r="F18" s="26">
        <v>206.17019199999999</v>
      </c>
      <c r="G18" s="27">
        <v>1.2351741942141601</v>
      </c>
      <c r="H18" s="30"/>
    </row>
    <row r="19" spans="2:8" x14ac:dyDescent="0.2">
      <c r="B19" s="25" t="s">
        <v>178</v>
      </c>
      <c r="C19" s="25" t="s">
        <v>179</v>
      </c>
      <c r="D19" s="25" t="s">
        <v>54</v>
      </c>
      <c r="E19" s="29">
        <v>6266</v>
      </c>
      <c r="F19" s="26">
        <v>205.65011999999999</v>
      </c>
      <c r="G19" s="27">
        <v>1.2320584212340699</v>
      </c>
      <c r="H19" s="30"/>
    </row>
    <row r="20" spans="2:8" x14ac:dyDescent="0.2">
      <c r="B20" s="25" t="s">
        <v>222</v>
      </c>
      <c r="C20" s="25" t="s">
        <v>223</v>
      </c>
      <c r="D20" s="25" t="s">
        <v>122</v>
      </c>
      <c r="E20" s="29">
        <v>12508</v>
      </c>
      <c r="F20" s="26">
        <v>199.264948</v>
      </c>
      <c r="G20" s="27">
        <v>1.1938045902437</v>
      </c>
      <c r="H20" s="30"/>
    </row>
    <row r="21" spans="2:8" x14ac:dyDescent="0.2">
      <c r="B21" s="25" t="s">
        <v>220</v>
      </c>
      <c r="C21" s="25" t="s">
        <v>221</v>
      </c>
      <c r="D21" s="25" t="s">
        <v>100</v>
      </c>
      <c r="E21" s="29">
        <v>3778</v>
      </c>
      <c r="F21" s="26">
        <v>197.74052</v>
      </c>
      <c r="G21" s="27">
        <v>1.18467167869974</v>
      </c>
      <c r="H21" s="30"/>
    </row>
    <row r="22" spans="2:8" x14ac:dyDescent="0.2">
      <c r="B22" s="25" t="s">
        <v>40</v>
      </c>
      <c r="C22" s="25" t="s">
        <v>41</v>
      </c>
      <c r="D22" s="25" t="s">
        <v>42</v>
      </c>
      <c r="E22" s="29">
        <v>1751</v>
      </c>
      <c r="F22" s="26">
        <v>165.76716999999999</v>
      </c>
      <c r="G22" s="27">
        <v>0.993118009182971</v>
      </c>
      <c r="H22" s="30"/>
    </row>
    <row r="23" spans="2:8" x14ac:dyDescent="0.2">
      <c r="B23" s="25" t="s">
        <v>187</v>
      </c>
      <c r="C23" s="25" t="s">
        <v>188</v>
      </c>
      <c r="D23" s="25" t="s">
        <v>189</v>
      </c>
      <c r="E23" s="29">
        <v>44680</v>
      </c>
      <c r="F23" s="26">
        <v>146.59508</v>
      </c>
      <c r="G23" s="27">
        <v>0.878257220688623</v>
      </c>
      <c r="H23" s="30"/>
    </row>
    <row r="24" spans="2:8" x14ac:dyDescent="0.2">
      <c r="B24" s="25" t="s">
        <v>43</v>
      </c>
      <c r="C24" s="25" t="s">
        <v>44</v>
      </c>
      <c r="D24" s="25" t="s">
        <v>45</v>
      </c>
      <c r="E24" s="29">
        <v>75610</v>
      </c>
      <c r="F24" s="26">
        <v>139.387035</v>
      </c>
      <c r="G24" s="27">
        <v>0.83507352333467</v>
      </c>
      <c r="H24" s="30"/>
    </row>
    <row r="25" spans="2:8" x14ac:dyDescent="0.2">
      <c r="B25" s="25" t="s">
        <v>228</v>
      </c>
      <c r="C25" s="25" t="s">
        <v>229</v>
      </c>
      <c r="D25" s="25" t="s">
        <v>230</v>
      </c>
      <c r="E25" s="29">
        <v>9229</v>
      </c>
      <c r="F25" s="26">
        <v>138.111985</v>
      </c>
      <c r="G25" s="27">
        <v>0.82743464575952197</v>
      </c>
      <c r="H25" s="30"/>
    </row>
    <row r="26" spans="2:8" x14ac:dyDescent="0.2">
      <c r="B26" s="25" t="s">
        <v>116</v>
      </c>
      <c r="C26" s="25" t="s">
        <v>117</v>
      </c>
      <c r="D26" s="25" t="s">
        <v>118</v>
      </c>
      <c r="E26" s="29">
        <v>13171</v>
      </c>
      <c r="F26" s="26">
        <v>133.74491950000001</v>
      </c>
      <c r="G26" s="27">
        <v>0.80127137473708898</v>
      </c>
      <c r="H26" s="30"/>
    </row>
    <row r="27" spans="2:8" x14ac:dyDescent="0.2">
      <c r="B27" s="25" t="s">
        <v>198</v>
      </c>
      <c r="C27" s="25" t="s">
        <v>199</v>
      </c>
      <c r="D27" s="25" t="s">
        <v>57</v>
      </c>
      <c r="E27" s="29">
        <v>11715</v>
      </c>
      <c r="F27" s="26">
        <v>130.02478500000001</v>
      </c>
      <c r="G27" s="27">
        <v>0.77898389423939496</v>
      </c>
      <c r="H27" s="30"/>
    </row>
    <row r="28" spans="2:8" x14ac:dyDescent="0.2">
      <c r="B28" s="25" t="s">
        <v>185</v>
      </c>
      <c r="C28" s="25" t="s">
        <v>186</v>
      </c>
      <c r="D28" s="25" t="s">
        <v>175</v>
      </c>
      <c r="E28" s="29">
        <v>5367</v>
      </c>
      <c r="F28" s="26">
        <v>128.770431</v>
      </c>
      <c r="G28" s="27">
        <v>0.77146900726092604</v>
      </c>
      <c r="H28" s="30"/>
    </row>
    <row r="29" spans="2:8" x14ac:dyDescent="0.2">
      <c r="B29" s="25" t="s">
        <v>238</v>
      </c>
      <c r="C29" s="25" t="s">
        <v>239</v>
      </c>
      <c r="D29" s="25" t="s">
        <v>106</v>
      </c>
      <c r="E29" s="29">
        <v>1446</v>
      </c>
      <c r="F29" s="26">
        <v>128.67231000000001</v>
      </c>
      <c r="G29" s="27">
        <v>0.77088116026939502</v>
      </c>
      <c r="H29" s="30"/>
    </row>
    <row r="30" spans="2:8" x14ac:dyDescent="0.2">
      <c r="B30" s="25" t="s">
        <v>203</v>
      </c>
      <c r="C30" s="25" t="s">
        <v>204</v>
      </c>
      <c r="D30" s="25" t="s">
        <v>205</v>
      </c>
      <c r="E30" s="29">
        <v>30743</v>
      </c>
      <c r="F30" s="26">
        <v>127.41436349999999</v>
      </c>
      <c r="G30" s="27">
        <v>0.76334475047402595</v>
      </c>
      <c r="H30" s="30"/>
    </row>
    <row r="31" spans="2:8" x14ac:dyDescent="0.2">
      <c r="B31" s="25" t="s">
        <v>208</v>
      </c>
      <c r="C31" s="25" t="s">
        <v>209</v>
      </c>
      <c r="D31" s="25" t="s">
        <v>33</v>
      </c>
      <c r="E31" s="29">
        <v>1098</v>
      </c>
      <c r="F31" s="26">
        <v>125.721</v>
      </c>
      <c r="G31" s="27">
        <v>0.75319973932409101</v>
      </c>
      <c r="H31" s="30"/>
    </row>
    <row r="32" spans="2:8" x14ac:dyDescent="0.2">
      <c r="B32" s="25" t="s">
        <v>194</v>
      </c>
      <c r="C32" s="25" t="s">
        <v>195</v>
      </c>
      <c r="D32" s="25" t="s">
        <v>54</v>
      </c>
      <c r="E32" s="29">
        <v>914</v>
      </c>
      <c r="F32" s="26">
        <v>123.81958</v>
      </c>
      <c r="G32" s="27">
        <v>0.74180825303026898</v>
      </c>
      <c r="H32" s="30"/>
    </row>
    <row r="33" spans="2:8" x14ac:dyDescent="0.2">
      <c r="B33" s="25" t="s">
        <v>212</v>
      </c>
      <c r="C33" s="25" t="s">
        <v>213</v>
      </c>
      <c r="D33" s="25" t="s">
        <v>33</v>
      </c>
      <c r="E33" s="29">
        <v>3520</v>
      </c>
      <c r="F33" s="26">
        <v>118.6592</v>
      </c>
      <c r="G33" s="27">
        <v>0.71089220184698798</v>
      </c>
      <c r="H33" s="30"/>
    </row>
    <row r="34" spans="2:8" x14ac:dyDescent="0.2">
      <c r="B34" s="25" t="s">
        <v>236</v>
      </c>
      <c r="C34" s="25" t="s">
        <v>237</v>
      </c>
      <c r="D34" s="25" t="s">
        <v>189</v>
      </c>
      <c r="E34" s="29">
        <v>3989</v>
      </c>
      <c r="F34" s="26">
        <v>114.879211</v>
      </c>
      <c r="G34" s="27">
        <v>0.68824613055064199</v>
      </c>
      <c r="H34" s="30"/>
    </row>
    <row r="35" spans="2:8" x14ac:dyDescent="0.2">
      <c r="B35" s="25" t="s">
        <v>214</v>
      </c>
      <c r="C35" s="25" t="s">
        <v>215</v>
      </c>
      <c r="D35" s="25" t="s">
        <v>45</v>
      </c>
      <c r="E35" s="29">
        <v>8563</v>
      </c>
      <c r="F35" s="26">
        <v>111.978351</v>
      </c>
      <c r="G35" s="27">
        <v>0.670866957653388</v>
      </c>
      <c r="H35" s="30"/>
    </row>
    <row r="36" spans="2:8" x14ac:dyDescent="0.2">
      <c r="B36" s="25" t="s">
        <v>216</v>
      </c>
      <c r="C36" s="25" t="s">
        <v>217</v>
      </c>
      <c r="D36" s="25" t="s">
        <v>39</v>
      </c>
      <c r="E36" s="29">
        <v>4207</v>
      </c>
      <c r="F36" s="26">
        <v>111.63695199999999</v>
      </c>
      <c r="G36" s="27">
        <v>0.66882162204672302</v>
      </c>
      <c r="H36" s="30"/>
    </row>
    <row r="37" spans="2:8" x14ac:dyDescent="0.2">
      <c r="B37" s="25" t="s">
        <v>250</v>
      </c>
      <c r="C37" s="25" t="s">
        <v>251</v>
      </c>
      <c r="D37" s="25" t="s">
        <v>106</v>
      </c>
      <c r="E37" s="29">
        <v>10487</v>
      </c>
      <c r="F37" s="26">
        <v>109.285027</v>
      </c>
      <c r="G37" s="27">
        <v>0.65473114156287604</v>
      </c>
      <c r="H37" s="30"/>
    </row>
    <row r="38" spans="2:8" x14ac:dyDescent="0.2">
      <c r="B38" s="25" t="s">
        <v>246</v>
      </c>
      <c r="C38" s="25" t="s">
        <v>247</v>
      </c>
      <c r="D38" s="25" t="s">
        <v>42</v>
      </c>
      <c r="E38" s="29">
        <v>7681</v>
      </c>
      <c r="F38" s="26">
        <v>108.240652</v>
      </c>
      <c r="G38" s="27">
        <v>0.64847424750574401</v>
      </c>
      <c r="H38" s="30"/>
    </row>
    <row r="39" spans="2:8" x14ac:dyDescent="0.2">
      <c r="B39" s="25" t="s">
        <v>91</v>
      </c>
      <c r="C39" s="25" t="s">
        <v>92</v>
      </c>
      <c r="D39" s="25" t="s">
        <v>93</v>
      </c>
      <c r="E39" s="29">
        <v>3292</v>
      </c>
      <c r="F39" s="26">
        <v>108.04344</v>
      </c>
      <c r="G39" s="27">
        <v>0.64729274221234401</v>
      </c>
      <c r="H39" s="30"/>
    </row>
    <row r="40" spans="2:8" x14ac:dyDescent="0.2">
      <c r="B40" s="25" t="s">
        <v>317</v>
      </c>
      <c r="C40" s="25" t="s">
        <v>318</v>
      </c>
      <c r="D40" s="25" t="s">
        <v>42</v>
      </c>
      <c r="E40" s="29">
        <v>5311</v>
      </c>
      <c r="F40" s="26">
        <v>101.70565000000001</v>
      </c>
      <c r="G40" s="27">
        <v>0.60932277875444296</v>
      </c>
      <c r="H40" s="30"/>
    </row>
    <row r="41" spans="2:8" x14ac:dyDescent="0.2">
      <c r="B41" s="25" t="s">
        <v>575</v>
      </c>
      <c r="C41" s="25" t="s">
        <v>576</v>
      </c>
      <c r="D41" s="25" t="s">
        <v>42</v>
      </c>
      <c r="E41" s="29">
        <v>2007</v>
      </c>
      <c r="F41" s="26">
        <v>101.67462</v>
      </c>
      <c r="G41" s="27">
        <v>0.60913687673400696</v>
      </c>
      <c r="H41" s="30"/>
    </row>
    <row r="42" spans="2:8" x14ac:dyDescent="0.2">
      <c r="B42" s="25" t="s">
        <v>224</v>
      </c>
      <c r="C42" s="25" t="s">
        <v>225</v>
      </c>
      <c r="D42" s="25" t="s">
        <v>57</v>
      </c>
      <c r="E42" s="29">
        <v>4866</v>
      </c>
      <c r="F42" s="26">
        <v>98.341859999999997</v>
      </c>
      <c r="G42" s="27">
        <v>0.58917017297544805</v>
      </c>
      <c r="H42" s="30"/>
    </row>
    <row r="43" spans="2:8" x14ac:dyDescent="0.2">
      <c r="B43" s="25" t="s">
        <v>252</v>
      </c>
      <c r="C43" s="25" t="s">
        <v>253</v>
      </c>
      <c r="D43" s="25" t="s">
        <v>42</v>
      </c>
      <c r="E43" s="29">
        <v>8240</v>
      </c>
      <c r="F43" s="26">
        <v>95.122559999999993</v>
      </c>
      <c r="G43" s="27">
        <v>0.56988321279531895</v>
      </c>
      <c r="H43" s="30"/>
    </row>
    <row r="44" spans="2:8" x14ac:dyDescent="0.2">
      <c r="B44" s="25" t="s">
        <v>210</v>
      </c>
      <c r="C44" s="25" t="s">
        <v>211</v>
      </c>
      <c r="D44" s="25" t="s">
        <v>54</v>
      </c>
      <c r="E44" s="29">
        <v>770</v>
      </c>
      <c r="F44" s="26">
        <v>93.400999999999996</v>
      </c>
      <c r="G44" s="27">
        <v>0.55956927524128397</v>
      </c>
      <c r="H44" s="30"/>
    </row>
    <row r="45" spans="2:8" x14ac:dyDescent="0.2">
      <c r="B45" s="25" t="s">
        <v>200</v>
      </c>
      <c r="C45" s="25" t="s">
        <v>201</v>
      </c>
      <c r="D45" s="25" t="s">
        <v>202</v>
      </c>
      <c r="E45" s="29">
        <v>27081</v>
      </c>
      <c r="F45" s="26">
        <v>88.663194000000004</v>
      </c>
      <c r="G45" s="27">
        <v>0.53118488246547002</v>
      </c>
      <c r="H45" s="30"/>
    </row>
    <row r="46" spans="2:8" x14ac:dyDescent="0.2">
      <c r="B46" s="25" t="s">
        <v>49</v>
      </c>
      <c r="C46" s="25" t="s">
        <v>50</v>
      </c>
      <c r="D46" s="25" t="s">
        <v>51</v>
      </c>
      <c r="E46" s="29">
        <v>8265</v>
      </c>
      <c r="F46" s="26">
        <v>85.749375000000001</v>
      </c>
      <c r="G46" s="27">
        <v>0.51372807166029399</v>
      </c>
      <c r="H46" s="30"/>
    </row>
    <row r="47" spans="2:8" x14ac:dyDescent="0.2">
      <c r="B47" s="25" t="s">
        <v>86</v>
      </c>
      <c r="C47" s="25" t="s">
        <v>87</v>
      </c>
      <c r="D47" s="25" t="s">
        <v>62</v>
      </c>
      <c r="E47" s="29">
        <v>23575</v>
      </c>
      <c r="F47" s="26">
        <v>84.092025000000007</v>
      </c>
      <c r="G47" s="27">
        <v>0.50379881888654199</v>
      </c>
      <c r="H47" s="30"/>
    </row>
    <row r="48" spans="2:8" x14ac:dyDescent="0.2">
      <c r="B48" s="25" t="s">
        <v>233</v>
      </c>
      <c r="C48" s="25" t="s">
        <v>234</v>
      </c>
      <c r="D48" s="25" t="s">
        <v>235</v>
      </c>
      <c r="E48" s="29">
        <v>20838</v>
      </c>
      <c r="F48" s="26">
        <v>83.716665000000006</v>
      </c>
      <c r="G48" s="27">
        <v>0.50155002151655104</v>
      </c>
      <c r="H48" s="30"/>
    </row>
    <row r="49" spans="2:8" x14ac:dyDescent="0.2">
      <c r="B49" s="25" t="s">
        <v>279</v>
      </c>
      <c r="C49" s="25" t="s">
        <v>280</v>
      </c>
      <c r="D49" s="25" t="s">
        <v>74</v>
      </c>
      <c r="E49" s="29">
        <v>17688</v>
      </c>
      <c r="F49" s="26">
        <v>83.328168000000005</v>
      </c>
      <c r="G49" s="27">
        <v>0.49922251983323501</v>
      </c>
      <c r="H49" s="30"/>
    </row>
    <row r="50" spans="2:8" x14ac:dyDescent="0.2">
      <c r="B50" s="25" t="s">
        <v>585</v>
      </c>
      <c r="C50" s="25" t="s">
        <v>586</v>
      </c>
      <c r="D50" s="25" t="s">
        <v>230</v>
      </c>
      <c r="E50" s="29">
        <v>1522</v>
      </c>
      <c r="F50" s="26">
        <v>79.905000000000001</v>
      </c>
      <c r="G50" s="27">
        <v>0.47871417798690402</v>
      </c>
      <c r="H50" s="30"/>
    </row>
    <row r="51" spans="2:8" x14ac:dyDescent="0.2">
      <c r="B51" s="25" t="s">
        <v>287</v>
      </c>
      <c r="C51" s="25" t="s">
        <v>288</v>
      </c>
      <c r="D51" s="25" t="s">
        <v>205</v>
      </c>
      <c r="E51" s="29">
        <v>1642</v>
      </c>
      <c r="F51" s="26">
        <v>78.842271999999994</v>
      </c>
      <c r="G51" s="27">
        <v>0.47234733034353099</v>
      </c>
      <c r="H51" s="30"/>
    </row>
    <row r="52" spans="2:8" x14ac:dyDescent="0.2">
      <c r="B52" s="25" t="s">
        <v>240</v>
      </c>
      <c r="C52" s="25" t="s">
        <v>241</v>
      </c>
      <c r="D52" s="25" t="s">
        <v>242</v>
      </c>
      <c r="E52" s="29">
        <v>33882</v>
      </c>
      <c r="F52" s="26">
        <v>78.538476000000003</v>
      </c>
      <c r="G52" s="27">
        <v>0.47052727587365201</v>
      </c>
      <c r="H52" s="30"/>
    </row>
    <row r="53" spans="2:8" x14ac:dyDescent="0.2">
      <c r="B53" s="25" t="s">
        <v>226</v>
      </c>
      <c r="C53" s="25" t="s">
        <v>227</v>
      </c>
      <c r="D53" s="25" t="s">
        <v>54</v>
      </c>
      <c r="E53" s="29">
        <v>963</v>
      </c>
      <c r="F53" s="26">
        <v>76.592205000000007</v>
      </c>
      <c r="G53" s="27">
        <v>0.45886708537362397</v>
      </c>
      <c r="H53" s="30"/>
    </row>
    <row r="54" spans="2:8" x14ac:dyDescent="0.2">
      <c r="B54" s="25" t="s">
        <v>262</v>
      </c>
      <c r="C54" s="25" t="s">
        <v>263</v>
      </c>
      <c r="D54" s="25" t="s">
        <v>42</v>
      </c>
      <c r="E54" s="29">
        <v>3332</v>
      </c>
      <c r="F54" s="26">
        <v>72.917488000000006</v>
      </c>
      <c r="G54" s="27">
        <v>0.436851703007195</v>
      </c>
      <c r="H54" s="30"/>
    </row>
    <row r="55" spans="2:8" x14ac:dyDescent="0.2">
      <c r="B55" s="25" t="s">
        <v>52</v>
      </c>
      <c r="C55" s="25" t="s">
        <v>53</v>
      </c>
      <c r="D55" s="25" t="s">
        <v>54</v>
      </c>
      <c r="E55" s="29">
        <v>1649</v>
      </c>
      <c r="F55" s="26">
        <v>71.588037</v>
      </c>
      <c r="G55" s="27">
        <v>0.42888690677868802</v>
      </c>
      <c r="H55" s="30"/>
    </row>
    <row r="56" spans="2:8" x14ac:dyDescent="0.2">
      <c r="B56" s="25" t="s">
        <v>206</v>
      </c>
      <c r="C56" s="25" t="s">
        <v>207</v>
      </c>
      <c r="D56" s="25" t="s">
        <v>175</v>
      </c>
      <c r="E56" s="29">
        <v>5437</v>
      </c>
      <c r="F56" s="26">
        <v>71.344313999999997</v>
      </c>
      <c r="G56" s="27">
        <v>0.42742675215004799</v>
      </c>
      <c r="H56" s="30"/>
    </row>
    <row r="57" spans="2:8" x14ac:dyDescent="0.2">
      <c r="B57" s="25" t="s">
        <v>63</v>
      </c>
      <c r="C57" s="25" t="s">
        <v>64</v>
      </c>
      <c r="D57" s="25" t="s">
        <v>65</v>
      </c>
      <c r="E57" s="29">
        <v>17665</v>
      </c>
      <c r="F57" s="26">
        <v>70.739492499999997</v>
      </c>
      <c r="G57" s="27">
        <v>0.423803241391005</v>
      </c>
      <c r="H57" s="30"/>
    </row>
    <row r="58" spans="2:8" x14ac:dyDescent="0.2">
      <c r="B58" s="25" t="s">
        <v>243</v>
      </c>
      <c r="C58" s="25" t="s">
        <v>244</v>
      </c>
      <c r="D58" s="25" t="s">
        <v>245</v>
      </c>
      <c r="E58" s="29">
        <v>2458</v>
      </c>
      <c r="F58" s="26">
        <v>70.276678000000004</v>
      </c>
      <c r="G58" s="27">
        <v>0.42103050047456803</v>
      </c>
      <c r="H58" s="30"/>
    </row>
    <row r="59" spans="2:8" x14ac:dyDescent="0.2">
      <c r="B59" s="25" t="s">
        <v>633</v>
      </c>
      <c r="C59" s="25" t="s">
        <v>634</v>
      </c>
      <c r="D59" s="25" t="s">
        <v>93</v>
      </c>
      <c r="E59" s="29">
        <v>2061</v>
      </c>
      <c r="F59" s="26">
        <v>70.073999999999998</v>
      </c>
      <c r="G59" s="27">
        <v>0.41981624814785401</v>
      </c>
      <c r="H59" s="30"/>
    </row>
    <row r="60" spans="2:8" x14ac:dyDescent="0.2">
      <c r="B60" s="25" t="s">
        <v>218</v>
      </c>
      <c r="C60" s="25" t="s">
        <v>219</v>
      </c>
      <c r="D60" s="25" t="s">
        <v>202</v>
      </c>
      <c r="E60" s="29">
        <v>25931</v>
      </c>
      <c r="F60" s="26">
        <v>68.341150499999998</v>
      </c>
      <c r="G60" s="27">
        <v>0.40943467472982598</v>
      </c>
      <c r="H60" s="30"/>
    </row>
    <row r="61" spans="2:8" x14ac:dyDescent="0.2">
      <c r="B61" s="25" t="s">
        <v>573</v>
      </c>
      <c r="C61" s="25" t="s">
        <v>574</v>
      </c>
      <c r="D61" s="25" t="s">
        <v>57</v>
      </c>
      <c r="E61" s="29">
        <v>3626</v>
      </c>
      <c r="F61" s="26">
        <v>67.349323999999996</v>
      </c>
      <c r="G61" s="27">
        <v>0.40349260092151501</v>
      </c>
      <c r="H61" s="30"/>
    </row>
    <row r="62" spans="2:8" x14ac:dyDescent="0.2">
      <c r="B62" s="25" t="s">
        <v>248</v>
      </c>
      <c r="C62" s="25" t="s">
        <v>249</v>
      </c>
      <c r="D62" s="25" t="s">
        <v>57</v>
      </c>
      <c r="E62" s="29">
        <v>27286</v>
      </c>
      <c r="F62" s="26">
        <v>65.854760999999996</v>
      </c>
      <c r="G62" s="27">
        <v>0.39453861183454098</v>
      </c>
      <c r="H62" s="30"/>
    </row>
    <row r="63" spans="2:8" x14ac:dyDescent="0.2">
      <c r="B63" s="25" t="s">
        <v>104</v>
      </c>
      <c r="C63" s="25" t="s">
        <v>105</v>
      </c>
      <c r="D63" s="25" t="s">
        <v>106</v>
      </c>
      <c r="E63" s="29">
        <v>7241</v>
      </c>
      <c r="F63" s="26">
        <v>65.668628999999996</v>
      </c>
      <c r="G63" s="27">
        <v>0.393423487281922</v>
      </c>
      <c r="H63" s="30"/>
    </row>
    <row r="64" spans="2:8" x14ac:dyDescent="0.2">
      <c r="B64" s="25" t="s">
        <v>658</v>
      </c>
      <c r="C64" s="25" t="s">
        <v>659</v>
      </c>
      <c r="D64" s="25" t="s">
        <v>42</v>
      </c>
      <c r="E64" s="29">
        <v>3765</v>
      </c>
      <c r="F64" s="26">
        <v>64.645049999999998</v>
      </c>
      <c r="G64" s="27">
        <v>0.38729118292562797</v>
      </c>
      <c r="H64" s="30"/>
    </row>
    <row r="65" spans="2:8" x14ac:dyDescent="0.2">
      <c r="B65" s="25" t="s">
        <v>640</v>
      </c>
      <c r="C65" s="25" t="s">
        <v>641</v>
      </c>
      <c r="D65" s="25" t="s">
        <v>62</v>
      </c>
      <c r="E65" s="29">
        <v>6176</v>
      </c>
      <c r="F65" s="26">
        <v>62.785215999999998</v>
      </c>
      <c r="G65" s="27">
        <v>0.37614884008723098</v>
      </c>
      <c r="H65" s="30"/>
    </row>
    <row r="66" spans="2:8" x14ac:dyDescent="0.2">
      <c r="B66" s="25" t="s">
        <v>654</v>
      </c>
      <c r="C66" s="25" t="s">
        <v>655</v>
      </c>
      <c r="D66" s="25" t="s">
        <v>189</v>
      </c>
      <c r="E66" s="29">
        <v>4651</v>
      </c>
      <c r="F66" s="26">
        <v>61.067630000000001</v>
      </c>
      <c r="G66" s="27">
        <v>0.36585871093246197</v>
      </c>
      <c r="H66" s="30"/>
    </row>
    <row r="67" spans="2:8" x14ac:dyDescent="0.2">
      <c r="B67" s="25" t="s">
        <v>635</v>
      </c>
      <c r="C67" s="25" t="s">
        <v>636</v>
      </c>
      <c r="D67" s="25" t="s">
        <v>637</v>
      </c>
      <c r="E67" s="29">
        <v>3513</v>
      </c>
      <c r="F67" s="26">
        <v>60.321722999999999</v>
      </c>
      <c r="G67" s="27">
        <v>0.36138995107563598</v>
      </c>
      <c r="H67" s="30"/>
    </row>
    <row r="68" spans="2:8" x14ac:dyDescent="0.2">
      <c r="B68" s="25" t="s">
        <v>644</v>
      </c>
      <c r="C68" s="25" t="s">
        <v>645</v>
      </c>
      <c r="D68" s="25" t="s">
        <v>62</v>
      </c>
      <c r="E68" s="29">
        <v>5350</v>
      </c>
      <c r="F68" s="26">
        <v>58.111699999999999</v>
      </c>
      <c r="G68" s="27">
        <v>0.34814961137502698</v>
      </c>
      <c r="H68" s="30"/>
    </row>
    <row r="69" spans="2:8" x14ac:dyDescent="0.2">
      <c r="B69" s="25" t="s">
        <v>577</v>
      </c>
      <c r="C69" s="25" t="s">
        <v>578</v>
      </c>
      <c r="D69" s="25" t="s">
        <v>276</v>
      </c>
      <c r="E69" s="29">
        <v>1131</v>
      </c>
      <c r="F69" s="26">
        <v>57.737549999999999</v>
      </c>
      <c r="G69" s="27">
        <v>0.34590806316535599</v>
      </c>
      <c r="H69" s="30"/>
    </row>
    <row r="70" spans="2:8" x14ac:dyDescent="0.2">
      <c r="B70" s="25" t="s">
        <v>656</v>
      </c>
      <c r="C70" s="25" t="s">
        <v>657</v>
      </c>
      <c r="D70" s="25" t="s">
        <v>189</v>
      </c>
      <c r="E70" s="29">
        <v>16482</v>
      </c>
      <c r="F70" s="26">
        <v>57.612831</v>
      </c>
      <c r="G70" s="27">
        <v>0.34516086644970201</v>
      </c>
      <c r="H70" s="30"/>
    </row>
    <row r="71" spans="2:8" x14ac:dyDescent="0.2">
      <c r="B71" s="25" t="s">
        <v>307</v>
      </c>
      <c r="C71" s="25" t="s">
        <v>308</v>
      </c>
      <c r="D71" s="25" t="s">
        <v>85</v>
      </c>
      <c r="E71" s="29">
        <v>17579</v>
      </c>
      <c r="F71" s="26">
        <v>56.964749500000003</v>
      </c>
      <c r="G71" s="27">
        <v>0.34127818323161702</v>
      </c>
      <c r="H71" s="30"/>
    </row>
    <row r="72" spans="2:8" x14ac:dyDescent="0.2">
      <c r="B72" s="25" t="s">
        <v>597</v>
      </c>
      <c r="C72" s="25" t="s">
        <v>598</v>
      </c>
      <c r="D72" s="25" t="s">
        <v>65</v>
      </c>
      <c r="E72" s="29">
        <v>3796</v>
      </c>
      <c r="F72" s="26">
        <v>56.560400000000001</v>
      </c>
      <c r="G72" s="27">
        <v>0.33885570856154801</v>
      </c>
      <c r="H72" s="30"/>
    </row>
    <row r="73" spans="2:8" x14ac:dyDescent="0.2">
      <c r="B73" s="25" t="s">
        <v>676</v>
      </c>
      <c r="C73" s="25" t="s">
        <v>677</v>
      </c>
      <c r="D73" s="25" t="s">
        <v>122</v>
      </c>
      <c r="E73" s="29">
        <v>59813</v>
      </c>
      <c r="F73" s="26">
        <v>56.002911900000001</v>
      </c>
      <c r="G73" s="27">
        <v>0.335515774170346</v>
      </c>
      <c r="H73" s="30"/>
    </row>
    <row r="74" spans="2:8" x14ac:dyDescent="0.2">
      <c r="B74" s="25" t="s">
        <v>291</v>
      </c>
      <c r="C74" s="25" t="s">
        <v>292</v>
      </c>
      <c r="D74" s="25" t="s">
        <v>51</v>
      </c>
      <c r="E74" s="29">
        <v>6774</v>
      </c>
      <c r="F74" s="26">
        <v>55.546799999999998</v>
      </c>
      <c r="G74" s="27">
        <v>0.33278318880924801</v>
      </c>
      <c r="H74" s="30"/>
    </row>
    <row r="75" spans="2:8" x14ac:dyDescent="0.2">
      <c r="B75" s="25" t="s">
        <v>283</v>
      </c>
      <c r="C75" s="25" t="s">
        <v>284</v>
      </c>
      <c r="D75" s="25" t="s">
        <v>90</v>
      </c>
      <c r="E75" s="29">
        <v>12393</v>
      </c>
      <c r="F75" s="26">
        <v>54.857614499999997</v>
      </c>
      <c r="G75" s="27">
        <v>0.32865424981778302</v>
      </c>
      <c r="H75" s="30"/>
    </row>
    <row r="76" spans="2:8" x14ac:dyDescent="0.2">
      <c r="B76" s="25" t="s">
        <v>650</v>
      </c>
      <c r="C76" s="25" t="s">
        <v>651</v>
      </c>
      <c r="D76" s="25" t="s">
        <v>62</v>
      </c>
      <c r="E76" s="29">
        <v>63488</v>
      </c>
      <c r="F76" s="26">
        <v>54.580633599999999</v>
      </c>
      <c r="G76" s="27">
        <v>0.32699484572715598</v>
      </c>
      <c r="H76" s="30"/>
    </row>
    <row r="77" spans="2:8" x14ac:dyDescent="0.2">
      <c r="B77" s="25" t="s">
        <v>231</v>
      </c>
      <c r="C77" s="25" t="s">
        <v>232</v>
      </c>
      <c r="D77" s="25" t="s">
        <v>175</v>
      </c>
      <c r="E77" s="29">
        <v>3320</v>
      </c>
      <c r="F77" s="26">
        <v>54.049599999999998</v>
      </c>
      <c r="G77" s="27">
        <v>0.32381340134560999</v>
      </c>
      <c r="H77" s="30"/>
    </row>
    <row r="78" spans="2:8" x14ac:dyDescent="0.2">
      <c r="B78" s="25" t="s">
        <v>281</v>
      </c>
      <c r="C78" s="25" t="s">
        <v>282</v>
      </c>
      <c r="D78" s="25" t="s">
        <v>48</v>
      </c>
      <c r="E78" s="29">
        <v>31243</v>
      </c>
      <c r="F78" s="26">
        <v>53.325552399999999</v>
      </c>
      <c r="G78" s="27">
        <v>0.31947560206324499</v>
      </c>
      <c r="H78" s="30"/>
    </row>
    <row r="79" spans="2:8" x14ac:dyDescent="0.2">
      <c r="B79" s="25" t="s">
        <v>583</v>
      </c>
      <c r="C79" s="25" t="s">
        <v>584</v>
      </c>
      <c r="D79" s="25" t="s">
        <v>90</v>
      </c>
      <c r="E79" s="29">
        <v>5783</v>
      </c>
      <c r="F79" s="26">
        <v>52.972279999999998</v>
      </c>
      <c r="G79" s="27">
        <v>0.31735913242340402</v>
      </c>
      <c r="H79" s="30"/>
    </row>
    <row r="80" spans="2:8" x14ac:dyDescent="0.2">
      <c r="B80" s="25" t="s">
        <v>581</v>
      </c>
      <c r="C80" s="25" t="s">
        <v>582</v>
      </c>
      <c r="D80" s="25" t="s">
        <v>189</v>
      </c>
      <c r="E80" s="29">
        <v>1326</v>
      </c>
      <c r="F80" s="26">
        <v>51.713999999999999</v>
      </c>
      <c r="G80" s="27">
        <v>0.30982072461566501</v>
      </c>
      <c r="H80" s="30"/>
    </row>
    <row r="81" spans="2:8" x14ac:dyDescent="0.2">
      <c r="B81" s="25" t="s">
        <v>270</v>
      </c>
      <c r="C81" s="25" t="s">
        <v>271</v>
      </c>
      <c r="D81" s="25" t="s">
        <v>54</v>
      </c>
      <c r="E81" s="29">
        <v>918</v>
      </c>
      <c r="F81" s="26">
        <v>50.030999999999999</v>
      </c>
      <c r="G81" s="27">
        <v>0.29973780162521502</v>
      </c>
      <c r="H81" s="30"/>
    </row>
    <row r="82" spans="2:8" x14ac:dyDescent="0.2">
      <c r="B82" s="25" t="s">
        <v>78</v>
      </c>
      <c r="C82" s="25" t="s">
        <v>79</v>
      </c>
      <c r="D82" s="25" t="s">
        <v>42</v>
      </c>
      <c r="E82" s="29">
        <v>2008</v>
      </c>
      <c r="F82" s="26">
        <v>49.798400000000001</v>
      </c>
      <c r="G82" s="27">
        <v>0.29834428535214302</v>
      </c>
      <c r="H82" s="30"/>
    </row>
    <row r="83" spans="2:8" x14ac:dyDescent="0.2">
      <c r="B83" s="25" t="s">
        <v>648</v>
      </c>
      <c r="C83" s="25" t="s">
        <v>649</v>
      </c>
      <c r="D83" s="25" t="s">
        <v>90</v>
      </c>
      <c r="E83" s="29">
        <v>102737</v>
      </c>
      <c r="F83" s="26">
        <v>48.820622399999998</v>
      </c>
      <c r="G83" s="27">
        <v>0.29248637908797998</v>
      </c>
      <c r="H83" s="30"/>
    </row>
    <row r="84" spans="2:8" x14ac:dyDescent="0.2">
      <c r="B84" s="25" t="s">
        <v>321</v>
      </c>
      <c r="C84" s="25" t="s">
        <v>322</v>
      </c>
      <c r="D84" s="25" t="s">
        <v>71</v>
      </c>
      <c r="E84" s="29">
        <v>2875</v>
      </c>
      <c r="F84" s="26">
        <v>48.521374999999999</v>
      </c>
      <c r="G84" s="27">
        <v>0.29069357546986202</v>
      </c>
      <c r="H84" s="30"/>
    </row>
    <row r="85" spans="2:8" x14ac:dyDescent="0.2">
      <c r="B85" s="25" t="s">
        <v>313</v>
      </c>
      <c r="C85" s="25" t="s">
        <v>314</v>
      </c>
      <c r="D85" s="25" t="s">
        <v>167</v>
      </c>
      <c r="E85" s="29">
        <v>12385</v>
      </c>
      <c r="F85" s="26">
        <v>48.152880000000003</v>
      </c>
      <c r="G85" s="27">
        <v>0.288485906600363</v>
      </c>
      <c r="H85" s="30"/>
    </row>
    <row r="86" spans="2:8" x14ac:dyDescent="0.2">
      <c r="B86" s="25" t="s">
        <v>315</v>
      </c>
      <c r="C86" s="25" t="s">
        <v>316</v>
      </c>
      <c r="D86" s="25" t="s">
        <v>202</v>
      </c>
      <c r="E86" s="29">
        <v>23857</v>
      </c>
      <c r="F86" s="26">
        <v>47.23686</v>
      </c>
      <c r="G86" s="27">
        <v>0.28299799268609499</v>
      </c>
      <c r="H86" s="30"/>
    </row>
    <row r="87" spans="2:8" x14ac:dyDescent="0.2">
      <c r="B87" s="25" t="s">
        <v>299</v>
      </c>
      <c r="C87" s="25" t="s">
        <v>300</v>
      </c>
      <c r="D87" s="25" t="s">
        <v>90</v>
      </c>
      <c r="E87" s="29">
        <v>1037</v>
      </c>
      <c r="F87" s="26">
        <v>46.096724000000002</v>
      </c>
      <c r="G87" s="27">
        <v>0.27616739049557798</v>
      </c>
      <c r="H87" s="30"/>
    </row>
    <row r="88" spans="2:8" x14ac:dyDescent="0.2">
      <c r="B88" s="25" t="s">
        <v>254</v>
      </c>
      <c r="C88" s="25" t="s">
        <v>255</v>
      </c>
      <c r="D88" s="25" t="s">
        <v>54</v>
      </c>
      <c r="E88" s="29">
        <v>14842</v>
      </c>
      <c r="F88" s="26">
        <v>45.839517000000001</v>
      </c>
      <c r="G88" s="27">
        <v>0.274626452662183</v>
      </c>
      <c r="H88" s="30"/>
    </row>
    <row r="89" spans="2:8" x14ac:dyDescent="0.2">
      <c r="B89" s="25" t="s">
        <v>69</v>
      </c>
      <c r="C89" s="25" t="s">
        <v>70</v>
      </c>
      <c r="D89" s="25" t="s">
        <v>71</v>
      </c>
      <c r="E89" s="29">
        <v>227</v>
      </c>
      <c r="F89" s="26">
        <v>45.645159999999997</v>
      </c>
      <c r="G89" s="27">
        <v>0.27346205179251198</v>
      </c>
      <c r="H89" s="30"/>
    </row>
    <row r="90" spans="2:8" x14ac:dyDescent="0.2">
      <c r="B90" s="25" t="s">
        <v>266</v>
      </c>
      <c r="C90" s="25" t="s">
        <v>267</v>
      </c>
      <c r="D90" s="25" t="s">
        <v>65</v>
      </c>
      <c r="E90" s="29">
        <v>1005</v>
      </c>
      <c r="F90" s="26">
        <v>45.074249999999999</v>
      </c>
      <c r="G90" s="27">
        <v>0.27004170624023799</v>
      </c>
      <c r="H90" s="30"/>
    </row>
    <row r="91" spans="2:8" x14ac:dyDescent="0.2">
      <c r="B91" s="25" t="s">
        <v>83</v>
      </c>
      <c r="C91" s="25" t="s">
        <v>84</v>
      </c>
      <c r="D91" s="25" t="s">
        <v>85</v>
      </c>
      <c r="E91" s="29">
        <v>32120</v>
      </c>
      <c r="F91" s="26">
        <v>44.688555999999998</v>
      </c>
      <c r="G91" s="27">
        <v>0.26773099744648898</v>
      </c>
      <c r="H91" s="30"/>
    </row>
    <row r="92" spans="2:8" x14ac:dyDescent="0.2">
      <c r="B92" s="25" t="s">
        <v>96</v>
      </c>
      <c r="C92" s="25" t="s">
        <v>97</v>
      </c>
      <c r="D92" s="25" t="s">
        <v>93</v>
      </c>
      <c r="E92" s="29">
        <v>1684</v>
      </c>
      <c r="F92" s="26">
        <v>44.156163999999997</v>
      </c>
      <c r="G92" s="27">
        <v>0.26454141483405202</v>
      </c>
      <c r="H92" s="30"/>
    </row>
    <row r="93" spans="2:8" x14ac:dyDescent="0.2">
      <c r="B93" s="25" t="s">
        <v>80</v>
      </c>
      <c r="C93" s="25" t="s">
        <v>81</v>
      </c>
      <c r="D93" s="25" t="s">
        <v>82</v>
      </c>
      <c r="E93" s="29">
        <v>15862</v>
      </c>
      <c r="F93" s="26">
        <v>44.128084000000001</v>
      </c>
      <c r="G93" s="27">
        <v>0.26437318638629698</v>
      </c>
      <c r="H93" s="30"/>
    </row>
    <row r="94" spans="2:8" x14ac:dyDescent="0.2">
      <c r="B94" s="25" t="s">
        <v>869</v>
      </c>
      <c r="C94" s="25" t="s">
        <v>870</v>
      </c>
      <c r="D94" s="25" t="s">
        <v>100</v>
      </c>
      <c r="E94" s="29">
        <v>9483</v>
      </c>
      <c r="F94" s="26">
        <v>43.261445999999999</v>
      </c>
      <c r="G94" s="27">
        <v>0.25918112208766397</v>
      </c>
      <c r="H94" s="30"/>
    </row>
    <row r="95" spans="2:8" x14ac:dyDescent="0.2">
      <c r="B95" s="25" t="s">
        <v>593</v>
      </c>
      <c r="C95" s="25" t="s">
        <v>594</v>
      </c>
      <c r="D95" s="25" t="s">
        <v>62</v>
      </c>
      <c r="E95" s="29">
        <v>18018</v>
      </c>
      <c r="F95" s="26">
        <v>42.990948000000003</v>
      </c>
      <c r="G95" s="27">
        <v>0.25756055732054001</v>
      </c>
      <c r="H95" s="30"/>
    </row>
    <row r="96" spans="2:8" x14ac:dyDescent="0.2">
      <c r="B96" s="25" t="s">
        <v>691</v>
      </c>
      <c r="C96" s="25" t="s">
        <v>692</v>
      </c>
      <c r="D96" s="25" t="s">
        <v>42</v>
      </c>
      <c r="E96" s="29">
        <v>806</v>
      </c>
      <c r="F96" s="26">
        <v>42.955770000000001</v>
      </c>
      <c r="G96" s="27">
        <v>0.25734980445960198</v>
      </c>
      <c r="H96" s="30"/>
    </row>
    <row r="97" spans="2:8" x14ac:dyDescent="0.2">
      <c r="B97" s="25" t="s">
        <v>72</v>
      </c>
      <c r="C97" s="25" t="s">
        <v>73</v>
      </c>
      <c r="D97" s="25" t="s">
        <v>74</v>
      </c>
      <c r="E97" s="29">
        <v>24374</v>
      </c>
      <c r="F97" s="26">
        <v>42.810493600000001</v>
      </c>
      <c r="G97" s="27">
        <v>0.25647944750563301</v>
      </c>
      <c r="H97" s="30"/>
    </row>
    <row r="98" spans="2:8" x14ac:dyDescent="0.2">
      <c r="B98" s="25" t="s">
        <v>274</v>
      </c>
      <c r="C98" s="25" t="s">
        <v>275</v>
      </c>
      <c r="D98" s="25" t="s">
        <v>276</v>
      </c>
      <c r="E98" s="29">
        <v>450</v>
      </c>
      <c r="F98" s="26">
        <v>42.502499999999998</v>
      </c>
      <c r="G98" s="27">
        <v>0.25463424503958898</v>
      </c>
      <c r="H98" s="30"/>
    </row>
    <row r="99" spans="2:8" x14ac:dyDescent="0.2">
      <c r="B99" s="25" t="s">
        <v>289</v>
      </c>
      <c r="C99" s="25" t="s">
        <v>290</v>
      </c>
      <c r="D99" s="25" t="s">
        <v>57</v>
      </c>
      <c r="E99" s="29">
        <v>363</v>
      </c>
      <c r="F99" s="26">
        <v>42.267719999999997</v>
      </c>
      <c r="G99" s="27">
        <v>0.25322766829585902</v>
      </c>
      <c r="H99" s="30"/>
    </row>
    <row r="100" spans="2:8" x14ac:dyDescent="0.2">
      <c r="B100" s="25" t="s">
        <v>601</v>
      </c>
      <c r="C100" s="25" t="s">
        <v>602</v>
      </c>
      <c r="D100" s="25" t="s">
        <v>62</v>
      </c>
      <c r="E100" s="29">
        <v>32460</v>
      </c>
      <c r="F100" s="26">
        <v>41.191740000000003</v>
      </c>
      <c r="G100" s="27">
        <v>0.246781427369379</v>
      </c>
      <c r="H100" s="30"/>
    </row>
    <row r="101" spans="2:8" x14ac:dyDescent="0.2">
      <c r="B101" s="25" t="s">
        <v>119</v>
      </c>
      <c r="C101" s="25" t="s">
        <v>120</v>
      </c>
      <c r="D101" s="25" t="s">
        <v>57</v>
      </c>
      <c r="E101" s="29">
        <v>12055</v>
      </c>
      <c r="F101" s="26">
        <v>40.540965</v>
      </c>
      <c r="G101" s="27">
        <v>0.24288260728078101</v>
      </c>
      <c r="H101" s="30"/>
    </row>
    <row r="102" spans="2:8" x14ac:dyDescent="0.2">
      <c r="B102" s="25" t="s">
        <v>699</v>
      </c>
      <c r="C102" s="25" t="s">
        <v>700</v>
      </c>
      <c r="D102" s="25" t="s">
        <v>42</v>
      </c>
      <c r="E102" s="29">
        <v>9833</v>
      </c>
      <c r="F102" s="26">
        <v>40.511960000000002</v>
      </c>
      <c r="G102" s="27">
        <v>0.24270883711955901</v>
      </c>
      <c r="H102" s="30"/>
    </row>
    <row r="103" spans="2:8" x14ac:dyDescent="0.2">
      <c r="B103" s="25" t="s">
        <v>595</v>
      </c>
      <c r="C103" s="25" t="s">
        <v>596</v>
      </c>
      <c r="D103" s="25" t="s">
        <v>45</v>
      </c>
      <c r="E103" s="29">
        <v>3389</v>
      </c>
      <c r="F103" s="26">
        <v>40.427380999999997</v>
      </c>
      <c r="G103" s="27">
        <v>0.242202120813195</v>
      </c>
      <c r="H103" s="30"/>
    </row>
    <row r="104" spans="2:8" x14ac:dyDescent="0.2">
      <c r="B104" s="25" t="s">
        <v>579</v>
      </c>
      <c r="C104" s="25" t="s">
        <v>580</v>
      </c>
      <c r="D104" s="25" t="s">
        <v>27</v>
      </c>
      <c r="E104" s="29">
        <v>5457</v>
      </c>
      <c r="F104" s="26">
        <v>40.267203000000002</v>
      </c>
      <c r="G104" s="27">
        <v>0.24124248775391799</v>
      </c>
      <c r="H104" s="30"/>
    </row>
    <row r="105" spans="2:8" x14ac:dyDescent="0.2">
      <c r="B105" s="25" t="s">
        <v>619</v>
      </c>
      <c r="C105" s="25" t="s">
        <v>620</v>
      </c>
      <c r="D105" s="25" t="s">
        <v>42</v>
      </c>
      <c r="E105" s="29">
        <v>3463</v>
      </c>
      <c r="F105" s="26">
        <v>40.215819000000003</v>
      </c>
      <c r="G105" s="27">
        <v>0.24093464407302601</v>
      </c>
      <c r="H105" s="30"/>
    </row>
    <row r="106" spans="2:8" x14ac:dyDescent="0.2">
      <c r="B106" s="25" t="s">
        <v>896</v>
      </c>
      <c r="C106" s="25" t="s">
        <v>897</v>
      </c>
      <c r="D106" s="25" t="s">
        <v>93</v>
      </c>
      <c r="E106" s="29">
        <v>5131</v>
      </c>
      <c r="F106" s="26">
        <v>40.124420000000001</v>
      </c>
      <c r="G106" s="27">
        <v>0.24038706886304101</v>
      </c>
      <c r="H106" s="30"/>
    </row>
    <row r="107" spans="2:8" x14ac:dyDescent="0.2">
      <c r="B107" s="25" t="s">
        <v>652</v>
      </c>
      <c r="C107" s="25" t="s">
        <v>653</v>
      </c>
      <c r="D107" s="25" t="s">
        <v>48</v>
      </c>
      <c r="E107" s="29">
        <v>1887</v>
      </c>
      <c r="F107" s="26">
        <v>39.719462999999998</v>
      </c>
      <c r="G107" s="27">
        <v>0.237960954635207</v>
      </c>
      <c r="H107" s="30"/>
    </row>
    <row r="108" spans="2:8" x14ac:dyDescent="0.2">
      <c r="B108" s="25" t="s">
        <v>883</v>
      </c>
      <c r="C108" s="25" t="s">
        <v>884</v>
      </c>
      <c r="D108" s="25" t="s">
        <v>885</v>
      </c>
      <c r="E108" s="29">
        <v>10910</v>
      </c>
      <c r="F108" s="26">
        <v>39.030524999999997</v>
      </c>
      <c r="G108" s="27">
        <v>0.233833498426535</v>
      </c>
      <c r="H108" s="30"/>
    </row>
    <row r="109" spans="2:8" x14ac:dyDescent="0.2">
      <c r="B109" s="25" t="s">
        <v>591</v>
      </c>
      <c r="C109" s="25" t="s">
        <v>592</v>
      </c>
      <c r="D109" s="25" t="s">
        <v>103</v>
      </c>
      <c r="E109" s="29">
        <v>5579</v>
      </c>
      <c r="F109" s="26">
        <v>38.553679500000001</v>
      </c>
      <c r="G109" s="27">
        <v>0.23097669720559499</v>
      </c>
      <c r="H109" s="30"/>
    </row>
    <row r="110" spans="2:8" x14ac:dyDescent="0.2">
      <c r="B110" s="25" t="s">
        <v>264</v>
      </c>
      <c r="C110" s="25" t="s">
        <v>265</v>
      </c>
      <c r="D110" s="25" t="s">
        <v>62</v>
      </c>
      <c r="E110" s="29">
        <v>167857</v>
      </c>
      <c r="F110" s="26">
        <v>38.321753100000002</v>
      </c>
      <c r="G110" s="27">
        <v>0.22958721649813599</v>
      </c>
      <c r="H110" s="30"/>
    </row>
    <row r="111" spans="2:8" x14ac:dyDescent="0.2">
      <c r="B111" s="25" t="s">
        <v>666</v>
      </c>
      <c r="C111" s="25" t="s">
        <v>667</v>
      </c>
      <c r="D111" s="25" t="s">
        <v>167</v>
      </c>
      <c r="E111" s="29">
        <v>262220</v>
      </c>
      <c r="F111" s="26">
        <v>37.576126000000002</v>
      </c>
      <c r="G111" s="27">
        <v>0.22512013353384999</v>
      </c>
      <c r="H111" s="30"/>
    </row>
    <row r="112" spans="2:8" x14ac:dyDescent="0.2">
      <c r="B112" s="25" t="s">
        <v>114</v>
      </c>
      <c r="C112" s="25" t="s">
        <v>115</v>
      </c>
      <c r="D112" s="25" t="s">
        <v>62</v>
      </c>
      <c r="E112" s="29">
        <v>32807</v>
      </c>
      <c r="F112" s="26">
        <v>37.475436100000003</v>
      </c>
      <c r="G112" s="27">
        <v>0.22451689615558801</v>
      </c>
      <c r="H112" s="30"/>
    </row>
    <row r="113" spans="2:8" x14ac:dyDescent="0.2">
      <c r="B113" s="25" t="s">
        <v>707</v>
      </c>
      <c r="C113" s="25" t="s">
        <v>708</v>
      </c>
      <c r="D113" s="25" t="s">
        <v>42</v>
      </c>
      <c r="E113" s="29">
        <v>1549</v>
      </c>
      <c r="F113" s="26">
        <v>37.473407999999999</v>
      </c>
      <c r="G113" s="27">
        <v>0.224504745724146</v>
      </c>
      <c r="H113" s="30"/>
    </row>
    <row r="114" spans="2:8" x14ac:dyDescent="0.2">
      <c r="B114" s="25" t="s">
        <v>662</v>
      </c>
      <c r="C114" s="25" t="s">
        <v>663</v>
      </c>
      <c r="D114" s="25" t="s">
        <v>276</v>
      </c>
      <c r="E114" s="29">
        <v>1681</v>
      </c>
      <c r="F114" s="26">
        <v>37.375354000000002</v>
      </c>
      <c r="G114" s="27">
        <v>0.22391730013240099</v>
      </c>
      <c r="H114" s="30"/>
    </row>
    <row r="115" spans="2:8" x14ac:dyDescent="0.2">
      <c r="B115" s="25" t="s">
        <v>303</v>
      </c>
      <c r="C115" s="25" t="s">
        <v>304</v>
      </c>
      <c r="D115" s="25" t="s">
        <v>42</v>
      </c>
      <c r="E115" s="29">
        <v>1888</v>
      </c>
      <c r="F115" s="26">
        <v>37.286112000000003</v>
      </c>
      <c r="G115" s="27">
        <v>0.22338264759911899</v>
      </c>
      <c r="H115" s="30"/>
    </row>
    <row r="116" spans="2:8" x14ac:dyDescent="0.2">
      <c r="B116" s="25" t="s">
        <v>323</v>
      </c>
      <c r="C116" s="25" t="s">
        <v>324</v>
      </c>
      <c r="D116" s="25" t="s">
        <v>90</v>
      </c>
      <c r="E116" s="29">
        <v>109</v>
      </c>
      <c r="F116" s="26">
        <v>36.798400000000001</v>
      </c>
      <c r="G116" s="27">
        <v>0.220460744724777</v>
      </c>
      <c r="H116" s="30"/>
    </row>
    <row r="117" spans="2:8" x14ac:dyDescent="0.2">
      <c r="B117" s="25" t="s">
        <v>638</v>
      </c>
      <c r="C117" s="25" t="s">
        <v>639</v>
      </c>
      <c r="D117" s="25" t="s">
        <v>175</v>
      </c>
      <c r="E117" s="29">
        <v>1833</v>
      </c>
      <c r="F117" s="26">
        <v>36.390549</v>
      </c>
      <c r="G117" s="27">
        <v>0.21801729242259099</v>
      </c>
      <c r="H117" s="30"/>
    </row>
    <row r="118" spans="2:8" x14ac:dyDescent="0.2">
      <c r="B118" s="25" t="s">
        <v>94</v>
      </c>
      <c r="C118" s="25" t="s">
        <v>95</v>
      </c>
      <c r="D118" s="25" t="s">
        <v>62</v>
      </c>
      <c r="E118" s="29">
        <v>18351</v>
      </c>
      <c r="F118" s="26">
        <v>34.615491300000002</v>
      </c>
      <c r="G118" s="27">
        <v>0.207382847923063</v>
      </c>
      <c r="H118" s="30"/>
    </row>
    <row r="119" spans="2:8" x14ac:dyDescent="0.2">
      <c r="B119" s="25" t="s">
        <v>305</v>
      </c>
      <c r="C119" s="25" t="s">
        <v>306</v>
      </c>
      <c r="D119" s="25" t="s">
        <v>71</v>
      </c>
      <c r="E119" s="29">
        <v>1342</v>
      </c>
      <c r="F119" s="26">
        <v>34.360568000000001</v>
      </c>
      <c r="G119" s="27">
        <v>0.205855591831339</v>
      </c>
      <c r="H119" s="30"/>
    </row>
    <row r="120" spans="2:8" x14ac:dyDescent="0.2">
      <c r="B120" s="25" t="s">
        <v>607</v>
      </c>
      <c r="C120" s="25" t="s">
        <v>608</v>
      </c>
      <c r="D120" s="25" t="s">
        <v>90</v>
      </c>
      <c r="E120" s="29">
        <v>440</v>
      </c>
      <c r="F120" s="26">
        <v>33.609400000000001</v>
      </c>
      <c r="G120" s="27">
        <v>0.20135531310472499</v>
      </c>
      <c r="H120" s="30"/>
    </row>
    <row r="121" spans="2:8" x14ac:dyDescent="0.2">
      <c r="B121" s="25" t="s">
        <v>693</v>
      </c>
      <c r="C121" s="25" t="s">
        <v>694</v>
      </c>
      <c r="D121" s="25" t="s">
        <v>189</v>
      </c>
      <c r="E121" s="29">
        <v>30306</v>
      </c>
      <c r="F121" s="26">
        <v>33.530558399999997</v>
      </c>
      <c r="G121" s="27">
        <v>0.20088296980036099</v>
      </c>
      <c r="H121" s="30"/>
    </row>
    <row r="122" spans="2:8" x14ac:dyDescent="0.2">
      <c r="B122" s="25" t="s">
        <v>285</v>
      </c>
      <c r="C122" s="25" t="s">
        <v>286</v>
      </c>
      <c r="D122" s="25" t="s">
        <v>57</v>
      </c>
      <c r="E122" s="29">
        <v>10329</v>
      </c>
      <c r="F122" s="26">
        <v>33.393656999999997</v>
      </c>
      <c r="G122" s="27">
        <v>0.20006278781968101</v>
      </c>
      <c r="H122" s="30"/>
    </row>
    <row r="123" spans="2:8" x14ac:dyDescent="0.2">
      <c r="B123" s="25" t="s">
        <v>746</v>
      </c>
      <c r="C123" s="25" t="s">
        <v>747</v>
      </c>
      <c r="D123" s="25" t="s">
        <v>122</v>
      </c>
      <c r="E123" s="29">
        <v>9821</v>
      </c>
      <c r="F123" s="26">
        <v>33.391399999999997</v>
      </c>
      <c r="G123" s="27">
        <v>0.20004926603882001</v>
      </c>
      <c r="H123" s="30"/>
    </row>
    <row r="124" spans="2:8" x14ac:dyDescent="0.2">
      <c r="B124" s="25" t="s">
        <v>587</v>
      </c>
      <c r="C124" s="25" t="s">
        <v>588</v>
      </c>
      <c r="D124" s="25" t="s">
        <v>202</v>
      </c>
      <c r="E124" s="29">
        <v>9517</v>
      </c>
      <c r="F124" s="26">
        <v>33.023989999999998</v>
      </c>
      <c r="G124" s="27">
        <v>0.19784809744944301</v>
      </c>
      <c r="H124" s="30"/>
    </row>
    <row r="125" spans="2:8" x14ac:dyDescent="0.2">
      <c r="B125" s="25" t="s">
        <v>646</v>
      </c>
      <c r="C125" s="25" t="s">
        <v>647</v>
      </c>
      <c r="D125" s="25" t="s">
        <v>175</v>
      </c>
      <c r="E125" s="29">
        <v>568</v>
      </c>
      <c r="F125" s="26">
        <v>31.776759999999999</v>
      </c>
      <c r="G125" s="27">
        <v>0.190375890651237</v>
      </c>
      <c r="H125" s="30"/>
    </row>
    <row r="126" spans="2:8" x14ac:dyDescent="0.2">
      <c r="B126" s="25" t="s">
        <v>877</v>
      </c>
      <c r="C126" s="25" t="s">
        <v>878</v>
      </c>
      <c r="D126" s="25" t="s">
        <v>42</v>
      </c>
      <c r="E126" s="29">
        <v>1094</v>
      </c>
      <c r="F126" s="26">
        <v>31.570651999999999</v>
      </c>
      <c r="G126" s="27">
        <v>0.18914108905188201</v>
      </c>
      <c r="H126" s="30"/>
    </row>
    <row r="127" spans="2:8" x14ac:dyDescent="0.2">
      <c r="B127" s="25" t="s">
        <v>670</v>
      </c>
      <c r="C127" s="25" t="s">
        <v>671</v>
      </c>
      <c r="D127" s="25" t="s">
        <v>103</v>
      </c>
      <c r="E127" s="29">
        <v>1645</v>
      </c>
      <c r="F127" s="26">
        <v>31.254999999999999</v>
      </c>
      <c r="G127" s="27">
        <v>0.18725000479295001</v>
      </c>
      <c r="H127" s="30"/>
    </row>
    <row r="128" spans="2:8" x14ac:dyDescent="0.2">
      <c r="B128" s="25" t="s">
        <v>788</v>
      </c>
      <c r="C128" s="25" t="s">
        <v>789</v>
      </c>
      <c r="D128" s="25" t="s">
        <v>27</v>
      </c>
      <c r="E128" s="29">
        <v>6472</v>
      </c>
      <c r="F128" s="26">
        <v>31.1465</v>
      </c>
      <c r="G128" s="27">
        <v>0.18659997678079099</v>
      </c>
      <c r="H128" s="30"/>
    </row>
    <row r="129" spans="2:8" x14ac:dyDescent="0.2">
      <c r="B129" s="25" t="s">
        <v>672</v>
      </c>
      <c r="C129" s="25" t="s">
        <v>673</v>
      </c>
      <c r="D129" s="25" t="s">
        <v>118</v>
      </c>
      <c r="E129" s="29">
        <v>8120</v>
      </c>
      <c r="F129" s="26">
        <v>30.977799999999998</v>
      </c>
      <c r="G129" s="27">
        <v>0.18558928806511099</v>
      </c>
      <c r="H129" s="30"/>
    </row>
    <row r="130" spans="2:8" x14ac:dyDescent="0.2">
      <c r="B130" s="25" t="s">
        <v>861</v>
      </c>
      <c r="C130" s="25" t="s">
        <v>862</v>
      </c>
      <c r="D130" s="25" t="s">
        <v>62</v>
      </c>
      <c r="E130" s="29">
        <v>8847</v>
      </c>
      <c r="F130" s="26">
        <v>30.752172000000002</v>
      </c>
      <c r="G130" s="27">
        <v>0.18423754133398301</v>
      </c>
      <c r="H130" s="30"/>
    </row>
    <row r="131" spans="2:8" x14ac:dyDescent="0.2">
      <c r="B131" s="25" t="s">
        <v>599</v>
      </c>
      <c r="C131" s="25" t="s">
        <v>600</v>
      </c>
      <c r="D131" s="25" t="s">
        <v>48</v>
      </c>
      <c r="E131" s="29">
        <v>61</v>
      </c>
      <c r="F131" s="26">
        <v>30.5</v>
      </c>
      <c r="G131" s="27">
        <v>0.18272676839497601</v>
      </c>
      <c r="H131" s="30"/>
    </row>
    <row r="132" spans="2:8" x14ac:dyDescent="0.2">
      <c r="B132" s="25" t="s">
        <v>682</v>
      </c>
      <c r="C132" s="25" t="s">
        <v>683</v>
      </c>
      <c r="D132" s="25" t="s">
        <v>62</v>
      </c>
      <c r="E132" s="29">
        <v>3367</v>
      </c>
      <c r="F132" s="26">
        <v>30.2609125</v>
      </c>
      <c r="G132" s="27">
        <v>0.181294385239611</v>
      </c>
      <c r="H132" s="30"/>
    </row>
    <row r="133" spans="2:8" x14ac:dyDescent="0.2">
      <c r="B133" s="25" t="s">
        <v>325</v>
      </c>
      <c r="C133" s="25" t="s">
        <v>326</v>
      </c>
      <c r="D133" s="25" t="s">
        <v>276</v>
      </c>
      <c r="E133" s="29">
        <v>526</v>
      </c>
      <c r="F133" s="26">
        <v>30.193978000000001</v>
      </c>
      <c r="G133" s="27">
        <v>0.18089337786652501</v>
      </c>
      <c r="H133" s="30"/>
    </row>
    <row r="134" spans="2:8" x14ac:dyDescent="0.2">
      <c r="B134" s="25" t="s">
        <v>112</v>
      </c>
      <c r="C134" s="25" t="s">
        <v>113</v>
      </c>
      <c r="D134" s="25" t="s">
        <v>85</v>
      </c>
      <c r="E134" s="29">
        <v>8189</v>
      </c>
      <c r="F134" s="26">
        <v>29.9512675</v>
      </c>
      <c r="G134" s="27">
        <v>0.179439289167491</v>
      </c>
      <c r="H134" s="30"/>
    </row>
    <row r="135" spans="2:8" x14ac:dyDescent="0.2">
      <c r="B135" s="25" t="s">
        <v>58</v>
      </c>
      <c r="C135" s="25" t="s">
        <v>59</v>
      </c>
      <c r="D135" s="25" t="s">
        <v>30</v>
      </c>
      <c r="E135" s="29">
        <v>1713</v>
      </c>
      <c r="F135" s="26">
        <v>29.814765000000001</v>
      </c>
      <c r="G135" s="27">
        <v>0.17862149701329999</v>
      </c>
      <c r="H135" s="30"/>
    </row>
    <row r="136" spans="2:8" x14ac:dyDescent="0.2">
      <c r="B136" s="25" t="s">
        <v>863</v>
      </c>
      <c r="C136" s="25" t="s">
        <v>864</v>
      </c>
      <c r="D136" s="25" t="s">
        <v>71</v>
      </c>
      <c r="E136" s="29">
        <v>342</v>
      </c>
      <c r="F136" s="26">
        <v>29.670210000000001</v>
      </c>
      <c r="G136" s="27">
        <v>0.17775546199673101</v>
      </c>
      <c r="H136" s="30"/>
    </row>
    <row r="137" spans="2:8" x14ac:dyDescent="0.2">
      <c r="B137" s="25" t="s">
        <v>684</v>
      </c>
      <c r="C137" s="25" t="s">
        <v>685</v>
      </c>
      <c r="D137" s="25" t="s">
        <v>686</v>
      </c>
      <c r="E137" s="29">
        <v>5233</v>
      </c>
      <c r="F137" s="26">
        <v>29.422542499999999</v>
      </c>
      <c r="G137" s="27">
        <v>0.17627167570455199</v>
      </c>
      <c r="H137" s="30"/>
    </row>
    <row r="138" spans="2:8" x14ac:dyDescent="0.2">
      <c r="B138" s="25" t="s">
        <v>98</v>
      </c>
      <c r="C138" s="25" t="s">
        <v>99</v>
      </c>
      <c r="D138" s="25" t="s">
        <v>100</v>
      </c>
      <c r="E138" s="29">
        <v>5737</v>
      </c>
      <c r="F138" s="26">
        <v>29.367702999999999</v>
      </c>
      <c r="G138" s="27">
        <v>0.17594312997945699</v>
      </c>
      <c r="H138" s="30"/>
    </row>
    <row r="139" spans="2:8" x14ac:dyDescent="0.2">
      <c r="B139" s="25" t="s">
        <v>611</v>
      </c>
      <c r="C139" s="25" t="s">
        <v>612</v>
      </c>
      <c r="D139" s="25" t="s">
        <v>90</v>
      </c>
      <c r="E139" s="29">
        <v>720</v>
      </c>
      <c r="F139" s="26">
        <v>29.015999999999998</v>
      </c>
      <c r="G139" s="27">
        <v>0.17383606268028301</v>
      </c>
      <c r="H139" s="30"/>
    </row>
    <row r="140" spans="2:8" x14ac:dyDescent="0.2">
      <c r="B140" s="25" t="s">
        <v>617</v>
      </c>
      <c r="C140" s="25" t="s">
        <v>618</v>
      </c>
      <c r="D140" s="25" t="s">
        <v>33</v>
      </c>
      <c r="E140" s="29">
        <v>125</v>
      </c>
      <c r="F140" s="26">
        <v>29</v>
      </c>
      <c r="G140" s="27">
        <v>0.17374020601489501</v>
      </c>
      <c r="H140" s="30"/>
    </row>
    <row r="141" spans="2:8" x14ac:dyDescent="0.2">
      <c r="B141" s="25" t="s">
        <v>613</v>
      </c>
      <c r="C141" s="25" t="s">
        <v>614</v>
      </c>
      <c r="D141" s="25" t="s">
        <v>103</v>
      </c>
      <c r="E141" s="29">
        <v>2402</v>
      </c>
      <c r="F141" s="26">
        <v>28.790372000000001</v>
      </c>
      <c r="G141" s="27">
        <v>0.172484315949154</v>
      </c>
      <c r="H141" s="30"/>
    </row>
    <row r="142" spans="2:8" x14ac:dyDescent="0.2">
      <c r="B142" s="25" t="s">
        <v>865</v>
      </c>
      <c r="C142" s="25" t="s">
        <v>866</v>
      </c>
      <c r="D142" s="25" t="s">
        <v>276</v>
      </c>
      <c r="E142" s="29">
        <v>1171</v>
      </c>
      <c r="F142" s="26">
        <v>27.998609999999999</v>
      </c>
      <c r="G142" s="27">
        <v>0.167740836880369</v>
      </c>
      <c r="H142" s="30"/>
    </row>
    <row r="143" spans="2:8" x14ac:dyDescent="0.2">
      <c r="B143" s="25" t="s">
        <v>674</v>
      </c>
      <c r="C143" s="25" t="s">
        <v>675</v>
      </c>
      <c r="D143" s="25" t="s">
        <v>57</v>
      </c>
      <c r="E143" s="29">
        <v>6827</v>
      </c>
      <c r="F143" s="26">
        <v>27.949738</v>
      </c>
      <c r="G143" s="27">
        <v>0.16744804269594299</v>
      </c>
      <c r="H143" s="30"/>
    </row>
    <row r="144" spans="2:8" x14ac:dyDescent="0.2">
      <c r="B144" s="25" t="s">
        <v>888</v>
      </c>
      <c r="C144" s="25" t="s">
        <v>889</v>
      </c>
      <c r="D144" s="25" t="s">
        <v>42</v>
      </c>
      <c r="E144" s="29">
        <v>1912</v>
      </c>
      <c r="F144" s="26">
        <v>27.909464</v>
      </c>
      <c r="G144" s="27">
        <v>0.167206759487079</v>
      </c>
      <c r="H144" s="30"/>
    </row>
    <row r="145" spans="2:8" x14ac:dyDescent="0.2">
      <c r="B145" s="25" t="s">
        <v>75</v>
      </c>
      <c r="C145" s="25" t="s">
        <v>76</v>
      </c>
      <c r="D145" s="25" t="s">
        <v>77</v>
      </c>
      <c r="E145" s="29">
        <v>31570</v>
      </c>
      <c r="F145" s="26">
        <v>27.844740000000002</v>
      </c>
      <c r="G145" s="27">
        <v>0.166818995311421</v>
      </c>
      <c r="H145" s="30"/>
    </row>
    <row r="146" spans="2:8" x14ac:dyDescent="0.2">
      <c r="B146" s="25" t="s">
        <v>894</v>
      </c>
      <c r="C146" s="25" t="s">
        <v>895</v>
      </c>
      <c r="D146" s="25" t="s">
        <v>106</v>
      </c>
      <c r="E146" s="29">
        <v>3679</v>
      </c>
      <c r="F146" s="26">
        <v>27.794844999999999</v>
      </c>
      <c r="G146" s="27">
        <v>0.16652007229145099</v>
      </c>
      <c r="H146" s="30"/>
    </row>
    <row r="147" spans="2:8" x14ac:dyDescent="0.2">
      <c r="B147" s="25" t="s">
        <v>890</v>
      </c>
      <c r="C147" s="25" t="s">
        <v>891</v>
      </c>
      <c r="D147" s="25" t="s">
        <v>42</v>
      </c>
      <c r="E147" s="29">
        <v>119</v>
      </c>
      <c r="F147" s="26">
        <v>27.381900000000002</v>
      </c>
      <c r="G147" s="27">
        <v>0.16404610162342301</v>
      </c>
      <c r="H147" s="30"/>
    </row>
    <row r="148" spans="2:8" x14ac:dyDescent="0.2">
      <c r="B148" s="25" t="s">
        <v>66</v>
      </c>
      <c r="C148" s="25" t="s">
        <v>67</v>
      </c>
      <c r="D148" s="25" t="s">
        <v>68</v>
      </c>
      <c r="E148" s="29">
        <v>15282</v>
      </c>
      <c r="F148" s="26">
        <v>27.12555</v>
      </c>
      <c r="G148" s="27">
        <v>0.16251029811266701</v>
      </c>
      <c r="H148" s="30"/>
    </row>
    <row r="149" spans="2:8" x14ac:dyDescent="0.2">
      <c r="B149" s="25" t="s">
        <v>886</v>
      </c>
      <c r="C149" s="25" t="s">
        <v>887</v>
      </c>
      <c r="D149" s="25" t="s">
        <v>106</v>
      </c>
      <c r="E149" s="29">
        <v>3581</v>
      </c>
      <c r="F149" s="26">
        <v>27.07236</v>
      </c>
      <c r="G149" s="27">
        <v>0.16219163461066899</v>
      </c>
      <c r="H149" s="30"/>
    </row>
    <row r="150" spans="2:8" x14ac:dyDescent="0.2">
      <c r="B150" s="25" t="s">
        <v>687</v>
      </c>
      <c r="C150" s="25" t="s">
        <v>688</v>
      </c>
      <c r="D150" s="25" t="s">
        <v>39</v>
      </c>
      <c r="E150" s="29">
        <v>2142</v>
      </c>
      <c r="F150" s="26">
        <v>26.648622</v>
      </c>
      <c r="G150" s="27">
        <v>0.15965300263079599</v>
      </c>
      <c r="H150" s="30"/>
    </row>
    <row r="151" spans="2:8" x14ac:dyDescent="0.2">
      <c r="B151" s="25" t="s">
        <v>277</v>
      </c>
      <c r="C151" s="25" t="s">
        <v>278</v>
      </c>
      <c r="D151" s="25" t="s">
        <v>189</v>
      </c>
      <c r="E151" s="29">
        <v>3984</v>
      </c>
      <c r="F151" s="26">
        <v>26.390015999999999</v>
      </c>
      <c r="G151" s="27">
        <v>0.15810368333022001</v>
      </c>
      <c r="H151" s="30"/>
    </row>
    <row r="152" spans="2:8" x14ac:dyDescent="0.2">
      <c r="B152" s="25" t="s">
        <v>589</v>
      </c>
      <c r="C152" s="25" t="s">
        <v>590</v>
      </c>
      <c r="D152" s="25" t="s">
        <v>202</v>
      </c>
      <c r="E152" s="29">
        <v>1847</v>
      </c>
      <c r="F152" s="26">
        <v>26.179378</v>
      </c>
      <c r="G152" s="27">
        <v>0.156841742312476</v>
      </c>
      <c r="H152" s="30"/>
    </row>
    <row r="153" spans="2:8" x14ac:dyDescent="0.2">
      <c r="B153" s="25" t="s">
        <v>689</v>
      </c>
      <c r="C153" s="25" t="s">
        <v>690</v>
      </c>
      <c r="D153" s="25" t="s">
        <v>57</v>
      </c>
      <c r="E153" s="29">
        <v>573</v>
      </c>
      <c r="F153" s="26">
        <v>26.014199999999999</v>
      </c>
      <c r="G153" s="27">
        <v>0.15585215404526501</v>
      </c>
      <c r="H153" s="30"/>
    </row>
    <row r="154" spans="2:8" x14ac:dyDescent="0.2">
      <c r="B154" s="25" t="s">
        <v>258</v>
      </c>
      <c r="C154" s="25" t="s">
        <v>259</v>
      </c>
      <c r="D154" s="25" t="s">
        <v>175</v>
      </c>
      <c r="E154" s="29">
        <v>14061</v>
      </c>
      <c r="F154" s="26">
        <v>25.942544999999999</v>
      </c>
      <c r="G154" s="27">
        <v>0.155422865960369</v>
      </c>
      <c r="H154" s="30"/>
    </row>
    <row r="155" spans="2:8" x14ac:dyDescent="0.2">
      <c r="B155" s="25" t="s">
        <v>621</v>
      </c>
      <c r="C155" s="25" t="s">
        <v>622</v>
      </c>
      <c r="D155" s="25" t="s">
        <v>118</v>
      </c>
      <c r="E155" s="29">
        <v>4350</v>
      </c>
      <c r="F155" s="26">
        <v>25.902075</v>
      </c>
      <c r="G155" s="27">
        <v>0.15518040850735401</v>
      </c>
      <c r="H155" s="30"/>
    </row>
    <row r="156" spans="2:8" x14ac:dyDescent="0.2">
      <c r="B156" s="25" t="s">
        <v>46</v>
      </c>
      <c r="C156" s="25" t="s">
        <v>47</v>
      </c>
      <c r="D156" s="25" t="s">
        <v>48</v>
      </c>
      <c r="E156" s="29">
        <v>3167</v>
      </c>
      <c r="F156" s="26">
        <v>25.7492935</v>
      </c>
      <c r="G156" s="27">
        <v>0.15426508818717299</v>
      </c>
      <c r="H156" s="30"/>
    </row>
    <row r="157" spans="2:8" x14ac:dyDescent="0.2">
      <c r="B157" s="25" t="s">
        <v>301</v>
      </c>
      <c r="C157" s="25" t="s">
        <v>302</v>
      </c>
      <c r="D157" s="25" t="s">
        <v>90</v>
      </c>
      <c r="E157" s="29">
        <v>144</v>
      </c>
      <c r="F157" s="26">
        <v>25.490880000000001</v>
      </c>
      <c r="G157" s="27">
        <v>0.152716922162103</v>
      </c>
      <c r="H157" s="30"/>
    </row>
    <row r="158" spans="2:8" x14ac:dyDescent="0.2">
      <c r="B158" s="25" t="s">
        <v>268</v>
      </c>
      <c r="C158" s="25" t="s">
        <v>269</v>
      </c>
      <c r="D158" s="25" t="s">
        <v>45</v>
      </c>
      <c r="E158" s="29">
        <v>12910</v>
      </c>
      <c r="F158" s="26">
        <v>25.174499999999998</v>
      </c>
      <c r="G158" s="27">
        <v>0.15082147642489599</v>
      </c>
      <c r="H158" s="30"/>
    </row>
    <row r="159" spans="2:8" x14ac:dyDescent="0.2">
      <c r="B159" s="25" t="s">
        <v>695</v>
      </c>
      <c r="C159" s="25" t="s">
        <v>696</v>
      </c>
      <c r="D159" s="25" t="s">
        <v>93</v>
      </c>
      <c r="E159" s="29">
        <v>2131</v>
      </c>
      <c r="F159" s="26">
        <v>25.039249999999999</v>
      </c>
      <c r="G159" s="27">
        <v>0.15001118805029201</v>
      </c>
      <c r="H159" s="30"/>
    </row>
    <row r="160" spans="2:8" x14ac:dyDescent="0.2">
      <c r="B160" s="25" t="s">
        <v>615</v>
      </c>
      <c r="C160" s="25" t="s">
        <v>616</v>
      </c>
      <c r="D160" s="25" t="s">
        <v>57</v>
      </c>
      <c r="E160" s="29">
        <v>838</v>
      </c>
      <c r="F160" s="26">
        <v>24.956478000000001</v>
      </c>
      <c r="G160" s="27">
        <v>0.14951529755607601</v>
      </c>
      <c r="H160" s="30"/>
    </row>
    <row r="161" spans="2:8" x14ac:dyDescent="0.2">
      <c r="B161" s="25" t="s">
        <v>664</v>
      </c>
      <c r="C161" s="25" t="s">
        <v>665</v>
      </c>
      <c r="D161" s="25" t="s">
        <v>189</v>
      </c>
      <c r="E161" s="29">
        <v>8733</v>
      </c>
      <c r="F161" s="26">
        <v>24.618327000000001</v>
      </c>
      <c r="G161" s="27">
        <v>0.14748942085248501</v>
      </c>
      <c r="H161" s="30"/>
    </row>
    <row r="162" spans="2:8" x14ac:dyDescent="0.2">
      <c r="B162" s="25" t="s">
        <v>642</v>
      </c>
      <c r="C162" s="25" t="s">
        <v>643</v>
      </c>
      <c r="D162" s="25" t="s">
        <v>637</v>
      </c>
      <c r="E162" s="29">
        <v>1312</v>
      </c>
      <c r="F162" s="26">
        <v>24.6</v>
      </c>
      <c r="G162" s="27">
        <v>0.147379623033325</v>
      </c>
      <c r="H162" s="30"/>
    </row>
    <row r="163" spans="2:8" x14ac:dyDescent="0.2">
      <c r="B163" s="25" t="s">
        <v>703</v>
      </c>
      <c r="C163" s="25" t="s">
        <v>704</v>
      </c>
      <c r="D163" s="25" t="s">
        <v>103</v>
      </c>
      <c r="E163" s="29">
        <v>1483</v>
      </c>
      <c r="F163" s="26">
        <v>24.217390000000002</v>
      </c>
      <c r="G163" s="27">
        <v>0.14508739061183001</v>
      </c>
      <c r="H163" s="30"/>
    </row>
    <row r="164" spans="2:8" x14ac:dyDescent="0.2">
      <c r="B164" s="25" t="s">
        <v>709</v>
      </c>
      <c r="C164" s="25" t="s">
        <v>710</v>
      </c>
      <c r="D164" s="25" t="s">
        <v>103</v>
      </c>
      <c r="E164" s="29">
        <v>1185</v>
      </c>
      <c r="F164" s="26">
        <v>23.874195</v>
      </c>
      <c r="G164" s="27">
        <v>0.14303129509447499</v>
      </c>
      <c r="H164" s="30"/>
    </row>
    <row r="165" spans="2:8" x14ac:dyDescent="0.2">
      <c r="B165" s="25" t="s">
        <v>623</v>
      </c>
      <c r="C165" s="25" t="s">
        <v>624</v>
      </c>
      <c r="D165" s="25" t="s">
        <v>90</v>
      </c>
      <c r="E165" s="29">
        <v>734</v>
      </c>
      <c r="F165" s="26">
        <v>23.705264</v>
      </c>
      <c r="G165" s="27">
        <v>0.14201922244818899</v>
      </c>
      <c r="H165" s="30"/>
    </row>
    <row r="166" spans="2:8" x14ac:dyDescent="0.2">
      <c r="B166" s="25" t="s">
        <v>625</v>
      </c>
      <c r="C166" s="25" t="s">
        <v>626</v>
      </c>
      <c r="D166" s="25" t="s">
        <v>33</v>
      </c>
      <c r="E166" s="29">
        <v>5863</v>
      </c>
      <c r="F166" s="26">
        <v>23.5194245</v>
      </c>
      <c r="G166" s="27">
        <v>0.140905850275234</v>
      </c>
      <c r="H166" s="30"/>
    </row>
    <row r="167" spans="2:8" x14ac:dyDescent="0.2">
      <c r="B167" s="25" t="s">
        <v>867</v>
      </c>
      <c r="C167" s="25" t="s">
        <v>868</v>
      </c>
      <c r="D167" s="25" t="s">
        <v>57</v>
      </c>
      <c r="E167" s="29">
        <v>1020</v>
      </c>
      <c r="F167" s="26">
        <v>23.464079999999999</v>
      </c>
      <c r="G167" s="27">
        <v>0.140574279074137</v>
      </c>
      <c r="H167" s="30"/>
    </row>
    <row r="168" spans="2:8" x14ac:dyDescent="0.2">
      <c r="B168" s="25" t="s">
        <v>605</v>
      </c>
      <c r="C168" s="25" t="s">
        <v>606</v>
      </c>
      <c r="D168" s="25" t="s">
        <v>202</v>
      </c>
      <c r="E168" s="29">
        <v>1927</v>
      </c>
      <c r="F168" s="26">
        <v>23.411123</v>
      </c>
      <c r="G168" s="27">
        <v>0.140257011484829</v>
      </c>
      <c r="H168" s="30"/>
    </row>
    <row r="169" spans="2:8" x14ac:dyDescent="0.2">
      <c r="B169" s="25" t="s">
        <v>859</v>
      </c>
      <c r="C169" s="25" t="s">
        <v>860</v>
      </c>
      <c r="D169" s="25" t="s">
        <v>54</v>
      </c>
      <c r="E169" s="29">
        <v>1354</v>
      </c>
      <c r="F169" s="26">
        <v>23.257657999999999</v>
      </c>
      <c r="G169" s="27">
        <v>0.13933759628772299</v>
      </c>
      <c r="H169" s="30"/>
    </row>
    <row r="170" spans="2:8" x14ac:dyDescent="0.2">
      <c r="B170" s="25" t="s">
        <v>717</v>
      </c>
      <c r="C170" s="25" t="s">
        <v>718</v>
      </c>
      <c r="D170" s="25" t="s">
        <v>90</v>
      </c>
      <c r="E170" s="29">
        <v>888</v>
      </c>
      <c r="F170" s="26">
        <v>23.132400000000001</v>
      </c>
      <c r="G170" s="27">
        <v>0.13858717040065399</v>
      </c>
      <c r="H170" s="30"/>
    </row>
    <row r="171" spans="2:8" x14ac:dyDescent="0.2">
      <c r="B171" s="25" t="s">
        <v>711</v>
      </c>
      <c r="C171" s="25" t="s">
        <v>712</v>
      </c>
      <c r="D171" s="25" t="s">
        <v>39</v>
      </c>
      <c r="E171" s="29">
        <v>1922</v>
      </c>
      <c r="F171" s="26">
        <v>22.956368000000001</v>
      </c>
      <c r="G171" s="27">
        <v>0.13753255536806</v>
      </c>
      <c r="H171" s="30"/>
    </row>
    <row r="172" spans="2:8" x14ac:dyDescent="0.2">
      <c r="B172" s="25" t="s">
        <v>715</v>
      </c>
      <c r="C172" s="25" t="s">
        <v>716</v>
      </c>
      <c r="D172" s="25" t="s">
        <v>242</v>
      </c>
      <c r="E172" s="29">
        <v>4730</v>
      </c>
      <c r="F172" s="26">
        <v>22.852995</v>
      </c>
      <c r="G172" s="27">
        <v>0.13691324342611599</v>
      </c>
      <c r="H172" s="30"/>
    </row>
    <row r="173" spans="2:8" x14ac:dyDescent="0.2">
      <c r="B173" s="25" t="s">
        <v>705</v>
      </c>
      <c r="C173" s="25" t="s">
        <v>706</v>
      </c>
      <c r="D173" s="25" t="s">
        <v>57</v>
      </c>
      <c r="E173" s="29">
        <v>7035</v>
      </c>
      <c r="F173" s="26">
        <v>22.582350000000002</v>
      </c>
      <c r="G173" s="27">
        <v>0.13529179797587801</v>
      </c>
      <c r="H173" s="30"/>
    </row>
    <row r="174" spans="2:8" x14ac:dyDescent="0.2">
      <c r="B174" s="25" t="s">
        <v>875</v>
      </c>
      <c r="C174" s="25" t="s">
        <v>876</v>
      </c>
      <c r="D174" s="25" t="s">
        <v>62</v>
      </c>
      <c r="E174" s="29">
        <v>5918</v>
      </c>
      <c r="F174" s="26">
        <v>22.509112999999999</v>
      </c>
      <c r="G174" s="27">
        <v>0.13485303206319199</v>
      </c>
      <c r="H174" s="30"/>
    </row>
    <row r="175" spans="2:8" x14ac:dyDescent="0.2">
      <c r="B175" s="25" t="s">
        <v>910</v>
      </c>
      <c r="C175" s="25" t="s">
        <v>911</v>
      </c>
      <c r="D175" s="25" t="s">
        <v>42</v>
      </c>
      <c r="E175" s="29">
        <v>704</v>
      </c>
      <c r="F175" s="26">
        <v>22.250623999999998</v>
      </c>
      <c r="G175" s="27">
        <v>0.13330441371448201</v>
      </c>
      <c r="H175" s="30"/>
    </row>
    <row r="176" spans="2:8" x14ac:dyDescent="0.2">
      <c r="B176" s="25" t="s">
        <v>964</v>
      </c>
      <c r="C176" s="25" t="s">
        <v>965</v>
      </c>
      <c r="D176" s="25" t="s">
        <v>121</v>
      </c>
      <c r="E176" s="29">
        <v>603</v>
      </c>
      <c r="F176" s="26">
        <v>22.220549999999999</v>
      </c>
      <c r="G176" s="27">
        <v>0.13312423912980301</v>
      </c>
      <c r="H176" s="30"/>
    </row>
    <row r="177" spans="2:8" x14ac:dyDescent="0.2">
      <c r="B177" s="25" t="s">
        <v>256</v>
      </c>
      <c r="C177" s="25" t="s">
        <v>257</v>
      </c>
      <c r="D177" s="25" t="s">
        <v>30</v>
      </c>
      <c r="E177" s="29">
        <v>4076</v>
      </c>
      <c r="F177" s="26">
        <v>22.146946</v>
      </c>
      <c r="G177" s="27">
        <v>0.13268327450485401</v>
      </c>
      <c r="H177" s="30"/>
    </row>
    <row r="178" spans="2:8" x14ac:dyDescent="0.2">
      <c r="B178" s="25" t="s">
        <v>107</v>
      </c>
      <c r="C178" s="25" t="s">
        <v>108</v>
      </c>
      <c r="D178" s="25" t="s">
        <v>54</v>
      </c>
      <c r="E178" s="29">
        <v>1000</v>
      </c>
      <c r="F178" s="26">
        <v>22.05</v>
      </c>
      <c r="G178" s="27">
        <v>0.132102466987188</v>
      </c>
      <c r="H178" s="30"/>
    </row>
    <row r="179" spans="2:8" x14ac:dyDescent="0.2">
      <c r="B179" s="25" t="s">
        <v>721</v>
      </c>
      <c r="C179" s="25" t="s">
        <v>722</v>
      </c>
      <c r="D179" s="25" t="s">
        <v>77</v>
      </c>
      <c r="E179" s="29">
        <v>1224</v>
      </c>
      <c r="F179" s="26">
        <v>21.965903999999998</v>
      </c>
      <c r="G179" s="27">
        <v>0.131598644353911</v>
      </c>
      <c r="H179" s="30"/>
    </row>
    <row r="180" spans="2:8" x14ac:dyDescent="0.2">
      <c r="B180" s="25" t="s">
        <v>603</v>
      </c>
      <c r="C180" s="25" t="s">
        <v>604</v>
      </c>
      <c r="D180" s="25" t="s">
        <v>175</v>
      </c>
      <c r="E180" s="29">
        <v>483</v>
      </c>
      <c r="F180" s="26">
        <v>21.9282</v>
      </c>
      <c r="G180" s="27">
        <v>0.131372758121925</v>
      </c>
      <c r="H180" s="30"/>
    </row>
    <row r="181" spans="2:8" x14ac:dyDescent="0.2">
      <c r="B181" s="25" t="s">
        <v>731</v>
      </c>
      <c r="C181" s="25" t="s">
        <v>732</v>
      </c>
      <c r="D181" s="25" t="s">
        <v>686</v>
      </c>
      <c r="E181" s="29">
        <v>1141</v>
      </c>
      <c r="F181" s="26">
        <v>21.746319</v>
      </c>
      <c r="G181" s="27">
        <v>0.13028310148709099</v>
      </c>
      <c r="H181" s="30"/>
    </row>
    <row r="182" spans="2:8" x14ac:dyDescent="0.2">
      <c r="B182" s="25" t="s">
        <v>879</v>
      </c>
      <c r="C182" s="25" t="s">
        <v>880</v>
      </c>
      <c r="D182" s="25" t="s">
        <v>62</v>
      </c>
      <c r="E182" s="29">
        <v>9292</v>
      </c>
      <c r="F182" s="26">
        <v>21.2963348</v>
      </c>
      <c r="G182" s="27">
        <v>0.12758722743152401</v>
      </c>
      <c r="H182" s="30"/>
    </row>
    <row r="183" spans="2:8" x14ac:dyDescent="0.2">
      <c r="B183" s="25" t="s">
        <v>976</v>
      </c>
      <c r="C183" s="25" t="s">
        <v>977</v>
      </c>
      <c r="D183" s="25" t="s">
        <v>121</v>
      </c>
      <c r="E183" s="29">
        <v>1480</v>
      </c>
      <c r="F183" s="26">
        <v>21.267600000000002</v>
      </c>
      <c r="G183" s="27">
        <v>0.12741507604973701</v>
      </c>
      <c r="H183" s="30"/>
    </row>
    <row r="184" spans="2:8" x14ac:dyDescent="0.2">
      <c r="B184" s="25" t="s">
        <v>918</v>
      </c>
      <c r="C184" s="25" t="s">
        <v>919</v>
      </c>
      <c r="D184" s="25" t="s">
        <v>42</v>
      </c>
      <c r="E184" s="29">
        <v>1124</v>
      </c>
      <c r="F184" s="26">
        <v>21.172788000000001</v>
      </c>
      <c r="G184" s="27">
        <v>0.126847053414817</v>
      </c>
      <c r="H184" s="30"/>
    </row>
    <row r="185" spans="2:8" x14ac:dyDescent="0.2">
      <c r="B185" s="25" t="s">
        <v>922</v>
      </c>
      <c r="C185" s="25" t="s">
        <v>923</v>
      </c>
      <c r="D185" s="25" t="s">
        <v>106</v>
      </c>
      <c r="E185" s="29">
        <v>1092</v>
      </c>
      <c r="F185" s="26">
        <v>21.125831999999999</v>
      </c>
      <c r="G185" s="27">
        <v>0.12656573806607099</v>
      </c>
      <c r="H185" s="30"/>
    </row>
    <row r="186" spans="2:8" x14ac:dyDescent="0.2">
      <c r="B186" s="25" t="s">
        <v>782</v>
      </c>
      <c r="C186" s="25" t="s">
        <v>783</v>
      </c>
      <c r="D186" s="25" t="s">
        <v>42</v>
      </c>
      <c r="E186" s="29">
        <v>584</v>
      </c>
      <c r="F186" s="26">
        <v>21.035095999999999</v>
      </c>
      <c r="G186" s="27">
        <v>0.12602213491665901</v>
      </c>
      <c r="H186" s="30"/>
    </row>
    <row r="187" spans="2:8" x14ac:dyDescent="0.2">
      <c r="B187" s="25" t="s">
        <v>697</v>
      </c>
      <c r="C187" s="25" t="s">
        <v>698</v>
      </c>
      <c r="D187" s="25" t="s">
        <v>48</v>
      </c>
      <c r="E187" s="29">
        <v>752</v>
      </c>
      <c r="F187" s="26">
        <v>20.9056</v>
      </c>
      <c r="G187" s="27">
        <v>0.125246318995345</v>
      </c>
      <c r="H187" s="30"/>
    </row>
    <row r="188" spans="2:8" x14ac:dyDescent="0.2">
      <c r="B188" s="25" t="s">
        <v>873</v>
      </c>
      <c r="C188" s="25" t="s">
        <v>874</v>
      </c>
      <c r="D188" s="25" t="s">
        <v>93</v>
      </c>
      <c r="E188" s="29">
        <v>1476</v>
      </c>
      <c r="F188" s="26">
        <v>20.700900000000001</v>
      </c>
      <c r="G188" s="27">
        <v>0.12401995278254301</v>
      </c>
      <c r="H188" s="30"/>
    </row>
    <row r="189" spans="2:8" x14ac:dyDescent="0.2">
      <c r="B189" s="25" t="s">
        <v>719</v>
      </c>
      <c r="C189" s="25" t="s">
        <v>720</v>
      </c>
      <c r="D189" s="25" t="s">
        <v>57</v>
      </c>
      <c r="E189" s="29">
        <v>5520</v>
      </c>
      <c r="F189" s="26">
        <v>20.589600000000001</v>
      </c>
      <c r="G189" s="27">
        <v>0.123353149853941</v>
      </c>
      <c r="H189" s="30"/>
    </row>
    <row r="190" spans="2:8" x14ac:dyDescent="0.2">
      <c r="B190" s="25" t="s">
        <v>871</v>
      </c>
      <c r="C190" s="25" t="s">
        <v>872</v>
      </c>
      <c r="D190" s="25" t="s">
        <v>167</v>
      </c>
      <c r="E190" s="29">
        <v>8206</v>
      </c>
      <c r="F190" s="26">
        <v>20.440325399999999</v>
      </c>
      <c r="G190" s="27">
        <v>0.1224588395175</v>
      </c>
      <c r="H190" s="30"/>
    </row>
    <row r="191" spans="2:8" x14ac:dyDescent="0.2">
      <c r="B191" s="25" t="s">
        <v>740</v>
      </c>
      <c r="C191" s="25" t="s">
        <v>741</v>
      </c>
      <c r="D191" s="25" t="s">
        <v>45</v>
      </c>
      <c r="E191" s="29">
        <v>2899</v>
      </c>
      <c r="F191" s="26">
        <v>20.355328499999999</v>
      </c>
      <c r="G191" s="27">
        <v>0.121949619554858</v>
      </c>
      <c r="H191" s="30"/>
    </row>
    <row r="192" spans="2:8" x14ac:dyDescent="0.2">
      <c r="B192" s="25" t="s">
        <v>742</v>
      </c>
      <c r="C192" s="25" t="s">
        <v>743</v>
      </c>
      <c r="D192" s="25" t="s">
        <v>33</v>
      </c>
      <c r="E192" s="29">
        <v>389</v>
      </c>
      <c r="F192" s="26">
        <v>19.967369999999999</v>
      </c>
      <c r="G192" s="27">
        <v>0.11962534404743599</v>
      </c>
      <c r="H192" s="30"/>
    </row>
    <row r="193" spans="2:8" x14ac:dyDescent="0.2">
      <c r="B193" s="25" t="s">
        <v>736</v>
      </c>
      <c r="C193" s="25" t="s">
        <v>737</v>
      </c>
      <c r="D193" s="25" t="s">
        <v>68</v>
      </c>
      <c r="E193" s="29">
        <v>6500</v>
      </c>
      <c r="F193" s="26">
        <v>19.539000000000001</v>
      </c>
      <c r="G193" s="27">
        <v>0.117058961562932</v>
      </c>
      <c r="H193" s="30"/>
    </row>
    <row r="194" spans="2:8" x14ac:dyDescent="0.2">
      <c r="B194" s="25" t="s">
        <v>729</v>
      </c>
      <c r="C194" s="25" t="s">
        <v>730</v>
      </c>
      <c r="D194" s="25" t="s">
        <v>276</v>
      </c>
      <c r="E194" s="29">
        <v>549</v>
      </c>
      <c r="F194" s="26">
        <v>19.538910000000001</v>
      </c>
      <c r="G194" s="27">
        <v>0.11705842236918999</v>
      </c>
      <c r="H194" s="30"/>
    </row>
    <row r="195" spans="2:8" x14ac:dyDescent="0.2">
      <c r="B195" s="25" t="s">
        <v>101</v>
      </c>
      <c r="C195" s="25" t="s">
        <v>102</v>
      </c>
      <c r="D195" s="25" t="s">
        <v>103</v>
      </c>
      <c r="E195" s="29">
        <v>1037</v>
      </c>
      <c r="F195" s="26">
        <v>19.37116</v>
      </c>
      <c r="G195" s="27">
        <v>0.116053425143017</v>
      </c>
      <c r="H195" s="30"/>
    </row>
    <row r="196" spans="2:8" x14ac:dyDescent="0.2">
      <c r="B196" s="25" t="s">
        <v>1000</v>
      </c>
      <c r="C196" s="25" t="s">
        <v>1001</v>
      </c>
      <c r="D196" s="25" t="s">
        <v>822</v>
      </c>
      <c r="E196" s="29">
        <v>372</v>
      </c>
      <c r="F196" s="26">
        <v>19.301591999999999</v>
      </c>
      <c r="G196" s="27">
        <v>0.115636640361912</v>
      </c>
      <c r="H196" s="30"/>
    </row>
    <row r="197" spans="2:8" x14ac:dyDescent="0.2">
      <c r="B197" s="25" t="s">
        <v>748</v>
      </c>
      <c r="C197" s="25" t="s">
        <v>749</v>
      </c>
      <c r="D197" s="25" t="s">
        <v>167</v>
      </c>
      <c r="E197" s="29">
        <v>1106</v>
      </c>
      <c r="F197" s="26">
        <v>19.060804000000001</v>
      </c>
      <c r="G197" s="27">
        <v>0.114194069440329</v>
      </c>
      <c r="H197" s="30"/>
    </row>
    <row r="198" spans="2:8" x14ac:dyDescent="0.2">
      <c r="B198" s="25" t="s">
        <v>1002</v>
      </c>
      <c r="C198" s="25" t="s">
        <v>1003</v>
      </c>
      <c r="D198" s="25" t="s">
        <v>121</v>
      </c>
      <c r="E198" s="29">
        <v>528</v>
      </c>
      <c r="F198" s="26">
        <v>18.828479999999999</v>
      </c>
      <c r="G198" s="27">
        <v>0.11280220669473601</v>
      </c>
      <c r="H198" s="30"/>
    </row>
    <row r="199" spans="2:8" x14ac:dyDescent="0.2">
      <c r="B199" s="25" t="s">
        <v>713</v>
      </c>
      <c r="C199" s="25" t="s">
        <v>714</v>
      </c>
      <c r="D199" s="25" t="s">
        <v>48</v>
      </c>
      <c r="E199" s="29">
        <v>14</v>
      </c>
      <c r="F199" s="26">
        <v>18.724299999999999</v>
      </c>
      <c r="G199" s="27">
        <v>0.112178059982231</v>
      </c>
      <c r="H199" s="30"/>
    </row>
    <row r="200" spans="2:8" x14ac:dyDescent="0.2">
      <c r="B200" s="25" t="s">
        <v>940</v>
      </c>
      <c r="C200" s="25" t="s">
        <v>941</v>
      </c>
      <c r="D200" s="25" t="s">
        <v>42</v>
      </c>
      <c r="E200" s="29">
        <v>8577</v>
      </c>
      <c r="F200" s="26">
        <v>18.389088000000001</v>
      </c>
      <c r="G200" s="27">
        <v>0.110169790949863</v>
      </c>
      <c r="H200" s="30"/>
    </row>
    <row r="201" spans="2:8" x14ac:dyDescent="0.2">
      <c r="B201" s="25" t="s">
        <v>794</v>
      </c>
      <c r="C201" s="25" t="s">
        <v>795</v>
      </c>
      <c r="D201" s="25" t="s">
        <v>42</v>
      </c>
      <c r="E201" s="29">
        <v>71</v>
      </c>
      <c r="F201" s="26">
        <v>18.3535</v>
      </c>
      <c r="G201" s="27">
        <v>0.10995658176187501</v>
      </c>
      <c r="H201" s="30"/>
    </row>
    <row r="202" spans="2:8" x14ac:dyDescent="0.2">
      <c r="B202" s="25" t="s">
        <v>752</v>
      </c>
      <c r="C202" s="25" t="s">
        <v>753</v>
      </c>
      <c r="D202" s="25" t="s">
        <v>71</v>
      </c>
      <c r="E202" s="29">
        <v>388</v>
      </c>
      <c r="F202" s="26">
        <v>18.21078</v>
      </c>
      <c r="G202" s="27">
        <v>0.10910154030661801</v>
      </c>
      <c r="H202" s="30"/>
    </row>
    <row r="203" spans="2:8" x14ac:dyDescent="0.2">
      <c r="B203" s="25" t="s">
        <v>680</v>
      </c>
      <c r="C203" s="25" t="s">
        <v>681</v>
      </c>
      <c r="D203" s="25" t="s">
        <v>202</v>
      </c>
      <c r="E203" s="29">
        <v>3478</v>
      </c>
      <c r="F203" s="26">
        <v>18.099512000000001</v>
      </c>
      <c r="G203" s="27">
        <v>0.108434929091347</v>
      </c>
      <c r="H203" s="30"/>
    </row>
    <row r="204" spans="2:8" x14ac:dyDescent="0.2">
      <c r="B204" s="25" t="s">
        <v>1012</v>
      </c>
      <c r="C204" s="25" t="s">
        <v>1013</v>
      </c>
      <c r="D204" s="25" t="s">
        <v>39</v>
      </c>
      <c r="E204" s="29">
        <v>3102</v>
      </c>
      <c r="F204" s="26">
        <v>18.02262</v>
      </c>
      <c r="G204" s="27">
        <v>0.107974265921661</v>
      </c>
      <c r="H204" s="30"/>
    </row>
    <row r="205" spans="2:8" x14ac:dyDescent="0.2">
      <c r="B205" s="25" t="s">
        <v>881</v>
      </c>
      <c r="C205" s="25" t="s">
        <v>882</v>
      </c>
      <c r="D205" s="25" t="s">
        <v>57</v>
      </c>
      <c r="E205" s="29">
        <v>1563</v>
      </c>
      <c r="F205" s="26">
        <v>17.954180999999998</v>
      </c>
      <c r="G205" s="27">
        <v>0.10756424502650801</v>
      </c>
      <c r="H205" s="30"/>
    </row>
    <row r="206" spans="2:8" x14ac:dyDescent="0.2">
      <c r="B206" s="25" t="s">
        <v>756</v>
      </c>
      <c r="C206" s="25" t="s">
        <v>757</v>
      </c>
      <c r="D206" s="25" t="s">
        <v>686</v>
      </c>
      <c r="E206" s="29">
        <v>757</v>
      </c>
      <c r="F206" s="26">
        <v>17.940899999999999</v>
      </c>
      <c r="G206" s="27">
        <v>0.107484678003194</v>
      </c>
      <c r="H206" s="30"/>
    </row>
    <row r="207" spans="2:8" x14ac:dyDescent="0.2">
      <c r="B207" s="25" t="s">
        <v>944</v>
      </c>
      <c r="C207" s="25" t="s">
        <v>945</v>
      </c>
      <c r="D207" s="25" t="s">
        <v>106</v>
      </c>
      <c r="E207" s="29">
        <v>939</v>
      </c>
      <c r="F207" s="26">
        <v>17.908608000000001</v>
      </c>
      <c r="G207" s="27">
        <v>0.107291215288276</v>
      </c>
      <c r="H207" s="30"/>
    </row>
    <row r="208" spans="2:8" x14ac:dyDescent="0.2">
      <c r="B208" s="25" t="s">
        <v>802</v>
      </c>
      <c r="C208" s="25" t="s">
        <v>803</v>
      </c>
      <c r="D208" s="25" t="s">
        <v>106</v>
      </c>
      <c r="E208" s="29">
        <v>1199</v>
      </c>
      <c r="F208" s="26">
        <v>17.741603000000001</v>
      </c>
      <c r="G208" s="27">
        <v>0.10629068138808601</v>
      </c>
      <c r="H208" s="30"/>
    </row>
    <row r="209" spans="2:8" x14ac:dyDescent="0.2">
      <c r="B209" s="25" t="s">
        <v>272</v>
      </c>
      <c r="C209" s="25" t="s">
        <v>273</v>
      </c>
      <c r="D209" s="25" t="s">
        <v>93</v>
      </c>
      <c r="E209" s="29">
        <v>1477</v>
      </c>
      <c r="F209" s="26">
        <v>17.314871</v>
      </c>
      <c r="G209" s="27">
        <v>0.103734112229701</v>
      </c>
      <c r="H209" s="30"/>
    </row>
    <row r="210" spans="2:8" x14ac:dyDescent="0.2">
      <c r="B210" s="25" t="s">
        <v>804</v>
      </c>
      <c r="C210" s="25" t="s">
        <v>805</v>
      </c>
      <c r="D210" s="25" t="s">
        <v>42</v>
      </c>
      <c r="E210" s="29">
        <v>560</v>
      </c>
      <c r="F210" s="26">
        <v>17.080559999999998</v>
      </c>
      <c r="G210" s="27">
        <v>0.102330345284475</v>
      </c>
      <c r="H210" s="30"/>
    </row>
    <row r="211" spans="2:8" x14ac:dyDescent="0.2">
      <c r="B211" s="25" t="s">
        <v>678</v>
      </c>
      <c r="C211" s="25" t="s">
        <v>679</v>
      </c>
      <c r="D211" s="25" t="s">
        <v>175</v>
      </c>
      <c r="E211" s="29">
        <v>692</v>
      </c>
      <c r="F211" s="26">
        <v>16.797608</v>
      </c>
      <c r="G211" s="27">
        <v>0.10063516808542899</v>
      </c>
      <c r="H211" s="30"/>
    </row>
    <row r="212" spans="2:8" x14ac:dyDescent="0.2">
      <c r="B212" s="25" t="s">
        <v>772</v>
      </c>
      <c r="C212" s="25" t="s">
        <v>773</v>
      </c>
      <c r="D212" s="25" t="s">
        <v>62</v>
      </c>
      <c r="E212" s="29">
        <v>11621</v>
      </c>
      <c r="F212" s="26">
        <v>16.454173900000001</v>
      </c>
      <c r="G212" s="27">
        <v>9.8577640110031506E-2</v>
      </c>
      <c r="H212" s="30"/>
    </row>
    <row r="213" spans="2:8" x14ac:dyDescent="0.2">
      <c r="B213" s="25" t="s">
        <v>723</v>
      </c>
      <c r="C213" s="25" t="s">
        <v>724</v>
      </c>
      <c r="D213" s="25" t="s">
        <v>48</v>
      </c>
      <c r="E213" s="29">
        <v>1289</v>
      </c>
      <c r="F213" s="26">
        <v>16.44764</v>
      </c>
      <c r="G213" s="27">
        <v>9.8538495243408006E-2</v>
      </c>
      <c r="H213" s="30"/>
    </row>
    <row r="214" spans="2:8" x14ac:dyDescent="0.2">
      <c r="B214" s="25" t="s">
        <v>892</v>
      </c>
      <c r="C214" s="25" t="s">
        <v>893</v>
      </c>
      <c r="D214" s="25" t="s">
        <v>93</v>
      </c>
      <c r="E214" s="29">
        <v>745</v>
      </c>
      <c r="F214" s="26">
        <v>16.421289999999999</v>
      </c>
      <c r="G214" s="27">
        <v>9.8380631297597901E-2</v>
      </c>
      <c r="H214" s="30"/>
    </row>
    <row r="215" spans="2:8" x14ac:dyDescent="0.2">
      <c r="B215" s="25" t="s">
        <v>701</v>
      </c>
      <c r="C215" s="25" t="s">
        <v>702</v>
      </c>
      <c r="D215" s="25" t="s">
        <v>202</v>
      </c>
      <c r="E215" s="29">
        <v>21387</v>
      </c>
      <c r="F215" s="26">
        <v>16.408106400000001</v>
      </c>
      <c r="G215" s="27">
        <v>9.8301647801735198E-2</v>
      </c>
      <c r="H215" s="30"/>
    </row>
    <row r="216" spans="2:8" x14ac:dyDescent="0.2">
      <c r="B216" s="25" t="s">
        <v>956</v>
      </c>
      <c r="C216" s="25" t="s">
        <v>957</v>
      </c>
      <c r="D216" s="25" t="s">
        <v>42</v>
      </c>
      <c r="E216" s="29">
        <v>1975</v>
      </c>
      <c r="F216" s="26">
        <v>16.362874999999999</v>
      </c>
      <c r="G216" s="27">
        <v>9.80306646033096E-2</v>
      </c>
      <c r="H216" s="30"/>
    </row>
    <row r="217" spans="2:8" x14ac:dyDescent="0.2">
      <c r="B217" s="25" t="s">
        <v>960</v>
      </c>
      <c r="C217" s="25" t="s">
        <v>961</v>
      </c>
      <c r="D217" s="25" t="s">
        <v>42</v>
      </c>
      <c r="E217" s="29">
        <v>1072</v>
      </c>
      <c r="F217" s="26">
        <v>16.284752000000001</v>
      </c>
      <c r="G217" s="27">
        <v>9.7562626461430296E-2</v>
      </c>
      <c r="H217" s="30"/>
    </row>
    <row r="218" spans="2:8" x14ac:dyDescent="0.2">
      <c r="B218" s="25" t="s">
        <v>760</v>
      </c>
      <c r="C218" s="25" t="s">
        <v>761</v>
      </c>
      <c r="D218" s="25" t="s">
        <v>39</v>
      </c>
      <c r="E218" s="29">
        <v>1099</v>
      </c>
      <c r="F218" s="26">
        <v>16.087161999999999</v>
      </c>
      <c r="G218" s="27">
        <v>9.6378856554310194E-2</v>
      </c>
      <c r="H218" s="30"/>
    </row>
    <row r="219" spans="2:8" x14ac:dyDescent="0.2">
      <c r="B219" s="25" t="s">
        <v>627</v>
      </c>
      <c r="C219" s="25" t="s">
        <v>628</v>
      </c>
      <c r="D219" s="25" t="s">
        <v>121</v>
      </c>
      <c r="E219" s="29">
        <v>646</v>
      </c>
      <c r="F219" s="26">
        <v>16.020800000000001</v>
      </c>
      <c r="G219" s="27">
        <v>9.5981279052532203E-2</v>
      </c>
      <c r="H219" s="30"/>
    </row>
    <row r="220" spans="2:8" x14ac:dyDescent="0.2">
      <c r="B220" s="25" t="s">
        <v>904</v>
      </c>
      <c r="C220" s="25" t="s">
        <v>905</v>
      </c>
      <c r="D220" s="25" t="s">
        <v>118</v>
      </c>
      <c r="E220" s="29">
        <v>3036</v>
      </c>
      <c r="F220" s="26">
        <v>15.949626</v>
      </c>
      <c r="G220" s="27">
        <v>9.5554872658639003E-2</v>
      </c>
      <c r="H220" s="30"/>
    </row>
    <row r="221" spans="2:8" x14ac:dyDescent="0.2">
      <c r="B221" s="25" t="s">
        <v>758</v>
      </c>
      <c r="C221" s="25" t="s">
        <v>759</v>
      </c>
      <c r="D221" s="25" t="s">
        <v>57</v>
      </c>
      <c r="E221" s="29">
        <v>2461</v>
      </c>
      <c r="F221" s="26">
        <v>15.867297499999999</v>
      </c>
      <c r="G221" s="27">
        <v>9.5061639191366606E-2</v>
      </c>
      <c r="H221" s="30"/>
    </row>
    <row r="222" spans="2:8" x14ac:dyDescent="0.2">
      <c r="B222" s="25" t="s">
        <v>660</v>
      </c>
      <c r="C222" s="25" t="s">
        <v>661</v>
      </c>
      <c r="D222" s="25" t="s">
        <v>30</v>
      </c>
      <c r="E222" s="29">
        <v>1005</v>
      </c>
      <c r="F222" s="26">
        <v>15.809654999999999</v>
      </c>
      <c r="G222" s="27">
        <v>9.4716300576704104E-2</v>
      </c>
      <c r="H222" s="30"/>
    </row>
    <row r="223" spans="2:8" x14ac:dyDescent="0.2">
      <c r="B223" s="25" t="s">
        <v>293</v>
      </c>
      <c r="C223" s="25" t="s">
        <v>294</v>
      </c>
      <c r="D223" s="25" t="s">
        <v>175</v>
      </c>
      <c r="E223" s="29">
        <v>126</v>
      </c>
      <c r="F223" s="26">
        <v>15.8004</v>
      </c>
      <c r="G223" s="27">
        <v>9.4660853486819005E-2</v>
      </c>
      <c r="H223" s="30"/>
    </row>
    <row r="224" spans="2:8" x14ac:dyDescent="0.2">
      <c r="B224" s="25" t="s">
        <v>774</v>
      </c>
      <c r="C224" s="25" t="s">
        <v>775</v>
      </c>
      <c r="D224" s="25" t="s">
        <v>62</v>
      </c>
      <c r="E224" s="29">
        <v>19149</v>
      </c>
      <c r="F224" s="26">
        <v>15.7155843</v>
      </c>
      <c r="G224" s="27">
        <v>9.4152719100912205E-2</v>
      </c>
      <c r="H224" s="30"/>
    </row>
    <row r="225" spans="2:8" x14ac:dyDescent="0.2">
      <c r="B225" s="25" t="s">
        <v>762</v>
      </c>
      <c r="C225" s="25" t="s">
        <v>763</v>
      </c>
      <c r="D225" s="25" t="s">
        <v>276</v>
      </c>
      <c r="E225" s="29">
        <v>1032</v>
      </c>
      <c r="F225" s="26">
        <v>15.709104</v>
      </c>
      <c r="G225" s="27">
        <v>9.4113895354117794E-2</v>
      </c>
      <c r="H225" s="30"/>
    </row>
    <row r="226" spans="2:8" x14ac:dyDescent="0.2">
      <c r="B226" s="25" t="s">
        <v>900</v>
      </c>
      <c r="C226" s="25" t="s">
        <v>901</v>
      </c>
      <c r="D226" s="25" t="s">
        <v>93</v>
      </c>
      <c r="E226" s="29">
        <v>5386</v>
      </c>
      <c r="F226" s="26">
        <v>15.452434</v>
      </c>
      <c r="G226" s="27">
        <v>9.2576174710054193E-2</v>
      </c>
      <c r="H226" s="30"/>
    </row>
    <row r="227" spans="2:8" x14ac:dyDescent="0.2">
      <c r="B227" s="25" t="s">
        <v>629</v>
      </c>
      <c r="C227" s="25" t="s">
        <v>630</v>
      </c>
      <c r="D227" s="25" t="s">
        <v>57</v>
      </c>
      <c r="E227" s="29">
        <v>4161</v>
      </c>
      <c r="F227" s="26">
        <v>15.308318999999999</v>
      </c>
      <c r="G227" s="27">
        <v>9.1712775751784006E-2</v>
      </c>
      <c r="H227" s="30"/>
    </row>
    <row r="228" spans="2:8" x14ac:dyDescent="0.2">
      <c r="B228" s="25" t="s">
        <v>109</v>
      </c>
      <c r="C228" s="25" t="s">
        <v>110</v>
      </c>
      <c r="D228" s="25" t="s">
        <v>111</v>
      </c>
      <c r="E228" s="29">
        <v>4419</v>
      </c>
      <c r="F228" s="26">
        <v>15.24555</v>
      </c>
      <c r="G228" s="27">
        <v>9.1336724062427099E-2</v>
      </c>
      <c r="H228" s="30"/>
    </row>
    <row r="229" spans="2:8" x14ac:dyDescent="0.2">
      <c r="B229" s="25" t="s">
        <v>898</v>
      </c>
      <c r="C229" s="25" t="s">
        <v>899</v>
      </c>
      <c r="D229" s="25" t="s">
        <v>57</v>
      </c>
      <c r="E229" s="29">
        <v>4419</v>
      </c>
      <c r="F229" s="26">
        <v>15.029019</v>
      </c>
      <c r="G229" s="27">
        <v>9.0039477836612994E-2</v>
      </c>
      <c r="H229" s="30"/>
    </row>
    <row r="230" spans="2:8" x14ac:dyDescent="0.2">
      <c r="B230" s="25" t="s">
        <v>902</v>
      </c>
      <c r="C230" s="25" t="s">
        <v>903</v>
      </c>
      <c r="D230" s="25" t="s">
        <v>276</v>
      </c>
      <c r="E230" s="29">
        <v>713</v>
      </c>
      <c r="F230" s="26">
        <v>14.968722</v>
      </c>
      <c r="G230" s="27">
        <v>8.9678236002058501E-2</v>
      </c>
      <c r="H230" s="30"/>
    </row>
    <row r="231" spans="2:8" x14ac:dyDescent="0.2">
      <c r="B231" s="25" t="s">
        <v>952</v>
      </c>
      <c r="C231" s="25" t="s">
        <v>953</v>
      </c>
      <c r="D231" s="25" t="s">
        <v>189</v>
      </c>
      <c r="E231" s="29">
        <v>500</v>
      </c>
      <c r="F231" s="26">
        <v>14.9575</v>
      </c>
      <c r="G231" s="27">
        <v>8.9611004533372299E-2</v>
      </c>
      <c r="H231" s="30"/>
    </row>
    <row r="232" spans="2:8" x14ac:dyDescent="0.2">
      <c r="B232" s="25" t="s">
        <v>851</v>
      </c>
      <c r="C232" s="25" t="s">
        <v>852</v>
      </c>
      <c r="D232" s="25" t="s">
        <v>121</v>
      </c>
      <c r="E232" s="29">
        <v>42</v>
      </c>
      <c r="F232" s="26">
        <v>14.922599999999999</v>
      </c>
      <c r="G232" s="27">
        <v>8.9401917181995694E-2</v>
      </c>
      <c r="H232" s="30"/>
    </row>
    <row r="233" spans="2:8" x14ac:dyDescent="0.2">
      <c r="B233" s="25" t="s">
        <v>916</v>
      </c>
      <c r="C233" s="25" t="s">
        <v>917</v>
      </c>
      <c r="D233" s="25" t="s">
        <v>68</v>
      </c>
      <c r="E233" s="29">
        <v>1155</v>
      </c>
      <c r="F233" s="26">
        <v>14.60613</v>
      </c>
      <c r="G233" s="27">
        <v>8.7505932251046303E-2</v>
      </c>
      <c r="H233" s="30"/>
    </row>
    <row r="234" spans="2:8" x14ac:dyDescent="0.2">
      <c r="B234" s="25" t="s">
        <v>668</v>
      </c>
      <c r="C234" s="25" t="s">
        <v>669</v>
      </c>
      <c r="D234" s="25" t="s">
        <v>30</v>
      </c>
      <c r="E234" s="29">
        <v>912</v>
      </c>
      <c r="F234" s="26">
        <v>14.290127999999999</v>
      </c>
      <c r="G234" s="27">
        <v>8.5612751127559394E-2</v>
      </c>
      <c r="H234" s="30"/>
    </row>
    <row r="235" spans="2:8" x14ac:dyDescent="0.2">
      <c r="B235" s="25" t="s">
        <v>750</v>
      </c>
      <c r="C235" s="25" t="s">
        <v>751</v>
      </c>
      <c r="D235" s="25" t="s">
        <v>48</v>
      </c>
      <c r="E235" s="29">
        <v>3222</v>
      </c>
      <c r="F235" s="26">
        <v>14.184855000000001</v>
      </c>
      <c r="G235" s="27">
        <v>8.4982056206600598E-2</v>
      </c>
      <c r="H235" s="30"/>
    </row>
    <row r="236" spans="2:8" x14ac:dyDescent="0.2">
      <c r="B236" s="25" t="s">
        <v>776</v>
      </c>
      <c r="C236" s="25" t="s">
        <v>777</v>
      </c>
      <c r="D236" s="25" t="s">
        <v>276</v>
      </c>
      <c r="E236" s="29">
        <v>333</v>
      </c>
      <c r="F236" s="26">
        <v>14.177474999999999</v>
      </c>
      <c r="G236" s="27">
        <v>8.4937842319690607E-2</v>
      </c>
      <c r="H236" s="30"/>
    </row>
    <row r="237" spans="2:8" x14ac:dyDescent="0.2">
      <c r="B237" s="25" t="s">
        <v>926</v>
      </c>
      <c r="C237" s="25" t="s">
        <v>927</v>
      </c>
      <c r="D237" s="25" t="s">
        <v>62</v>
      </c>
      <c r="E237" s="29">
        <v>8592</v>
      </c>
      <c r="F237" s="26">
        <v>14.04792</v>
      </c>
      <c r="G237" s="27">
        <v>8.4161672926923004E-2</v>
      </c>
      <c r="H237" s="30"/>
    </row>
    <row r="238" spans="2:8" x14ac:dyDescent="0.2">
      <c r="B238" s="25" t="s">
        <v>908</v>
      </c>
      <c r="C238" s="25" t="s">
        <v>909</v>
      </c>
      <c r="D238" s="25" t="s">
        <v>57</v>
      </c>
      <c r="E238" s="29">
        <v>3026</v>
      </c>
      <c r="F238" s="26">
        <v>14.034587999999999</v>
      </c>
      <c r="G238" s="27">
        <v>8.4081800360488901E-2</v>
      </c>
      <c r="H238" s="30"/>
    </row>
    <row r="239" spans="2:8" x14ac:dyDescent="0.2">
      <c r="B239" s="25" t="s">
        <v>920</v>
      </c>
      <c r="C239" s="25" t="s">
        <v>921</v>
      </c>
      <c r="D239" s="25" t="s">
        <v>71</v>
      </c>
      <c r="E239" s="29">
        <v>2119</v>
      </c>
      <c r="F239" s="26">
        <v>13.968448</v>
      </c>
      <c r="G239" s="27">
        <v>8.3685552869943197E-2</v>
      </c>
      <c r="H239" s="30"/>
    </row>
    <row r="240" spans="2:8" x14ac:dyDescent="0.2">
      <c r="B240" s="25" t="s">
        <v>631</v>
      </c>
      <c r="C240" s="25" t="s">
        <v>632</v>
      </c>
      <c r="D240" s="25" t="s">
        <v>57</v>
      </c>
      <c r="E240" s="29">
        <v>16730</v>
      </c>
      <c r="F240" s="26">
        <v>13.942781999999999</v>
      </c>
      <c r="G240" s="27">
        <v>8.3531786796578397E-2</v>
      </c>
      <c r="H240" s="30"/>
    </row>
    <row r="241" spans="2:8" x14ac:dyDescent="0.2">
      <c r="B241" s="25" t="s">
        <v>912</v>
      </c>
      <c r="C241" s="25" t="s">
        <v>913</v>
      </c>
      <c r="D241" s="25" t="s">
        <v>48</v>
      </c>
      <c r="E241" s="29">
        <v>123</v>
      </c>
      <c r="F241" s="26">
        <v>13.774155</v>
      </c>
      <c r="G241" s="27">
        <v>8.2521535426934495E-2</v>
      </c>
      <c r="H241" s="30"/>
    </row>
    <row r="242" spans="2:8" x14ac:dyDescent="0.2">
      <c r="B242" s="25" t="s">
        <v>786</v>
      </c>
      <c r="C242" s="25" t="s">
        <v>787</v>
      </c>
      <c r="D242" s="25" t="s">
        <v>33</v>
      </c>
      <c r="E242" s="29">
        <v>740</v>
      </c>
      <c r="F242" s="26">
        <v>13.73588</v>
      </c>
      <c r="G242" s="27">
        <v>8.2292228310202706E-2</v>
      </c>
      <c r="H242" s="30"/>
    </row>
    <row r="243" spans="2:8" x14ac:dyDescent="0.2">
      <c r="B243" s="25" t="s">
        <v>55</v>
      </c>
      <c r="C243" s="25" t="s">
        <v>56</v>
      </c>
      <c r="D243" s="25" t="s">
        <v>57</v>
      </c>
      <c r="E243" s="29">
        <v>2533</v>
      </c>
      <c r="F243" s="26">
        <v>13.637672</v>
      </c>
      <c r="G243" s="27">
        <v>8.1703860098054096E-2</v>
      </c>
      <c r="H243" s="30"/>
    </row>
    <row r="244" spans="2:8" x14ac:dyDescent="0.2">
      <c r="B244" s="25" t="s">
        <v>968</v>
      </c>
      <c r="C244" s="25" t="s">
        <v>969</v>
      </c>
      <c r="D244" s="25" t="s">
        <v>189</v>
      </c>
      <c r="E244" s="29">
        <v>6631</v>
      </c>
      <c r="F244" s="26">
        <v>13.6194109</v>
      </c>
      <c r="G244" s="27">
        <v>8.15944570885348E-2</v>
      </c>
      <c r="H244" s="30"/>
    </row>
    <row r="245" spans="2:8" x14ac:dyDescent="0.2">
      <c r="B245" s="25" t="s">
        <v>914</v>
      </c>
      <c r="C245" s="25" t="s">
        <v>915</v>
      </c>
      <c r="D245" s="25" t="s">
        <v>170</v>
      </c>
      <c r="E245" s="29">
        <v>969</v>
      </c>
      <c r="F245" s="26">
        <v>13.574721</v>
      </c>
      <c r="G245" s="27">
        <v>8.1326718039128498E-2</v>
      </c>
      <c r="H245" s="30"/>
    </row>
    <row r="246" spans="2:8" x14ac:dyDescent="0.2">
      <c r="B246" s="25" t="s">
        <v>295</v>
      </c>
      <c r="C246" s="25" t="s">
        <v>296</v>
      </c>
      <c r="D246" s="25" t="s">
        <v>39</v>
      </c>
      <c r="E246" s="29">
        <v>2678</v>
      </c>
      <c r="F246" s="26">
        <v>13.329745000000001</v>
      </c>
      <c r="G246" s="27">
        <v>7.9859056635379996E-2</v>
      </c>
      <c r="H246" s="30"/>
    </row>
    <row r="247" spans="2:8" x14ac:dyDescent="0.2">
      <c r="B247" s="25" t="s">
        <v>778</v>
      </c>
      <c r="C247" s="25" t="s">
        <v>779</v>
      </c>
      <c r="D247" s="25" t="s">
        <v>93</v>
      </c>
      <c r="E247" s="29">
        <v>1274</v>
      </c>
      <c r="F247" s="26">
        <v>13.286546</v>
      </c>
      <c r="G247" s="27">
        <v>7.9600249629875303E-2</v>
      </c>
      <c r="H247" s="30"/>
    </row>
    <row r="248" spans="2:8" x14ac:dyDescent="0.2">
      <c r="B248" s="25" t="s">
        <v>725</v>
      </c>
      <c r="C248" s="25" t="s">
        <v>726</v>
      </c>
      <c r="D248" s="25" t="s">
        <v>202</v>
      </c>
      <c r="E248" s="29">
        <v>1081</v>
      </c>
      <c r="F248" s="26">
        <v>13.135230999999999</v>
      </c>
      <c r="G248" s="27">
        <v>7.8693715172180698E-2</v>
      </c>
      <c r="H248" s="30"/>
    </row>
    <row r="249" spans="2:8" x14ac:dyDescent="0.2">
      <c r="B249" s="25" t="s">
        <v>816</v>
      </c>
      <c r="C249" s="25" t="s">
        <v>817</v>
      </c>
      <c r="D249" s="25" t="s">
        <v>51</v>
      </c>
      <c r="E249" s="29">
        <v>6814</v>
      </c>
      <c r="F249" s="26">
        <v>13.120357</v>
      </c>
      <c r="G249" s="27">
        <v>7.8604604419619806E-2</v>
      </c>
      <c r="H249" s="30"/>
    </row>
    <row r="250" spans="2:8" x14ac:dyDescent="0.2">
      <c r="B250" s="25" t="s">
        <v>764</v>
      </c>
      <c r="C250" s="25" t="s">
        <v>765</v>
      </c>
      <c r="D250" s="25" t="s">
        <v>48</v>
      </c>
      <c r="E250" s="29">
        <v>561</v>
      </c>
      <c r="F250" s="26">
        <v>12.786312000000001</v>
      </c>
      <c r="G250" s="27">
        <v>7.6603326932783697E-2</v>
      </c>
      <c r="H250" s="30"/>
    </row>
    <row r="251" spans="2:8" x14ac:dyDescent="0.2">
      <c r="B251" s="25" t="s">
        <v>309</v>
      </c>
      <c r="C251" s="25" t="s">
        <v>310</v>
      </c>
      <c r="D251" s="25" t="s">
        <v>90</v>
      </c>
      <c r="E251" s="29">
        <v>326</v>
      </c>
      <c r="F251" s="26">
        <v>12.719215999999999</v>
      </c>
      <c r="G251" s="27">
        <v>7.6201352006481093E-2</v>
      </c>
      <c r="H251" s="30"/>
    </row>
    <row r="252" spans="2:8" x14ac:dyDescent="0.2">
      <c r="B252" s="25" t="s">
        <v>796</v>
      </c>
      <c r="C252" s="25" t="s">
        <v>797</v>
      </c>
      <c r="D252" s="25" t="s">
        <v>71</v>
      </c>
      <c r="E252" s="29">
        <v>198</v>
      </c>
      <c r="F252" s="26">
        <v>12.64329</v>
      </c>
      <c r="G252" s="27">
        <v>7.5746476182967801E-2</v>
      </c>
      <c r="H252" s="30"/>
    </row>
    <row r="253" spans="2:8" x14ac:dyDescent="0.2">
      <c r="B253" s="25" t="s">
        <v>311</v>
      </c>
      <c r="C253" s="25" t="s">
        <v>312</v>
      </c>
      <c r="D253" s="25" t="s">
        <v>93</v>
      </c>
      <c r="E253" s="29">
        <v>409</v>
      </c>
      <c r="F253" s="26">
        <v>12.536258999999999</v>
      </c>
      <c r="G253" s="27">
        <v>7.5105249010899502E-2</v>
      </c>
      <c r="H253" s="30"/>
    </row>
    <row r="254" spans="2:8" x14ac:dyDescent="0.2">
      <c r="B254" s="25" t="s">
        <v>1030</v>
      </c>
      <c r="C254" s="25" t="s">
        <v>1031</v>
      </c>
      <c r="D254" s="25" t="s">
        <v>822</v>
      </c>
      <c r="E254" s="29">
        <v>711</v>
      </c>
      <c r="F254" s="26">
        <v>12.330873</v>
      </c>
      <c r="G254" s="27">
        <v>7.3874772943569297E-2</v>
      </c>
      <c r="H254" s="30"/>
    </row>
    <row r="255" spans="2:8" x14ac:dyDescent="0.2">
      <c r="B255" s="25" t="s">
        <v>928</v>
      </c>
      <c r="C255" s="25" t="s">
        <v>929</v>
      </c>
      <c r="D255" s="25" t="s">
        <v>57</v>
      </c>
      <c r="E255" s="29">
        <v>827</v>
      </c>
      <c r="F255" s="26">
        <v>12.285085</v>
      </c>
      <c r="G255" s="27">
        <v>7.36004551313965E-2</v>
      </c>
      <c r="H255" s="30"/>
    </row>
    <row r="256" spans="2:8" x14ac:dyDescent="0.2">
      <c r="B256" s="25" t="s">
        <v>297</v>
      </c>
      <c r="C256" s="25" t="s">
        <v>298</v>
      </c>
      <c r="D256" s="25" t="s">
        <v>93</v>
      </c>
      <c r="E256" s="29">
        <v>6382</v>
      </c>
      <c r="F256" s="26">
        <v>12.2572692</v>
      </c>
      <c r="G256" s="27">
        <v>7.3433809516828596E-2</v>
      </c>
      <c r="H256" s="30"/>
    </row>
    <row r="257" spans="2:8" x14ac:dyDescent="0.2">
      <c r="B257" s="25" t="s">
        <v>950</v>
      </c>
      <c r="C257" s="25" t="s">
        <v>951</v>
      </c>
      <c r="D257" s="25" t="s">
        <v>276</v>
      </c>
      <c r="E257" s="29">
        <v>1106</v>
      </c>
      <c r="F257" s="26">
        <v>12.238996</v>
      </c>
      <c r="G257" s="27">
        <v>7.3324334015706205E-2</v>
      </c>
      <c r="H257" s="30"/>
    </row>
    <row r="258" spans="2:8" x14ac:dyDescent="0.2">
      <c r="B258" s="25" t="s">
        <v>784</v>
      </c>
      <c r="C258" s="25" t="s">
        <v>785</v>
      </c>
      <c r="D258" s="25" t="s">
        <v>57</v>
      </c>
      <c r="E258" s="29">
        <v>2181</v>
      </c>
      <c r="F258" s="26">
        <v>12.233229</v>
      </c>
      <c r="G258" s="27">
        <v>7.3289783678875606E-2</v>
      </c>
      <c r="H258" s="30"/>
    </row>
    <row r="259" spans="2:8" x14ac:dyDescent="0.2">
      <c r="B259" s="25" t="s">
        <v>994</v>
      </c>
      <c r="C259" s="25" t="s">
        <v>995</v>
      </c>
      <c r="D259" s="25" t="s">
        <v>822</v>
      </c>
      <c r="E259" s="29">
        <v>762</v>
      </c>
      <c r="F259" s="26">
        <v>12.175998</v>
      </c>
      <c r="G259" s="27">
        <v>7.2946910377825996E-2</v>
      </c>
      <c r="H259" s="30"/>
    </row>
    <row r="260" spans="2:8" x14ac:dyDescent="0.2">
      <c r="B260" s="25" t="s">
        <v>790</v>
      </c>
      <c r="C260" s="25" t="s">
        <v>791</v>
      </c>
      <c r="D260" s="25" t="s">
        <v>57</v>
      </c>
      <c r="E260" s="29">
        <v>1777</v>
      </c>
      <c r="F260" s="26">
        <v>12.1253595</v>
      </c>
      <c r="G260" s="27">
        <v>7.2643533018436804E-2</v>
      </c>
      <c r="H260" s="30"/>
    </row>
    <row r="261" spans="2:8" x14ac:dyDescent="0.2">
      <c r="B261" s="25" t="s">
        <v>829</v>
      </c>
      <c r="C261" s="25" t="s">
        <v>830</v>
      </c>
      <c r="D261" s="25" t="s">
        <v>65</v>
      </c>
      <c r="E261" s="29">
        <v>924</v>
      </c>
      <c r="F261" s="26">
        <v>12.090540000000001</v>
      </c>
      <c r="G261" s="27">
        <v>7.2434927945908001E-2</v>
      </c>
      <c r="H261" s="30"/>
    </row>
    <row r="262" spans="2:8" x14ac:dyDescent="0.2">
      <c r="B262" s="25" t="s">
        <v>924</v>
      </c>
      <c r="C262" s="25" t="s">
        <v>925</v>
      </c>
      <c r="D262" s="25" t="s">
        <v>57</v>
      </c>
      <c r="E262" s="29">
        <v>1865</v>
      </c>
      <c r="F262" s="26">
        <v>12.061887499999999</v>
      </c>
      <c r="G262" s="27">
        <v>7.2263269626844498E-2</v>
      </c>
      <c r="H262" s="30"/>
    </row>
    <row r="263" spans="2:8" x14ac:dyDescent="0.2">
      <c r="B263" s="25" t="s">
        <v>754</v>
      </c>
      <c r="C263" s="25" t="s">
        <v>755</v>
      </c>
      <c r="D263" s="25" t="s">
        <v>27</v>
      </c>
      <c r="E263" s="29">
        <v>2410</v>
      </c>
      <c r="F263" s="26">
        <v>11.9536</v>
      </c>
      <c r="G263" s="27">
        <v>7.1614514711022495E-2</v>
      </c>
      <c r="H263" s="30"/>
    </row>
    <row r="264" spans="2:8" x14ac:dyDescent="0.2">
      <c r="B264" s="25" t="s">
        <v>938</v>
      </c>
      <c r="C264" s="25" t="s">
        <v>939</v>
      </c>
      <c r="D264" s="25" t="s">
        <v>276</v>
      </c>
      <c r="E264" s="29">
        <v>54</v>
      </c>
      <c r="F264" s="26">
        <v>11.941560000000001</v>
      </c>
      <c r="G264" s="27">
        <v>7.1542382570318405E-2</v>
      </c>
      <c r="H264" s="30"/>
    </row>
    <row r="265" spans="2:8" x14ac:dyDescent="0.2">
      <c r="B265" s="25" t="s">
        <v>932</v>
      </c>
      <c r="C265" s="25" t="s">
        <v>933</v>
      </c>
      <c r="D265" s="25" t="s">
        <v>205</v>
      </c>
      <c r="E265" s="29">
        <v>261</v>
      </c>
      <c r="F265" s="26">
        <v>11.801114999999999</v>
      </c>
      <c r="G265" s="27">
        <v>7.0700970734671395E-2</v>
      </c>
      <c r="H265" s="30"/>
    </row>
    <row r="266" spans="2:8" x14ac:dyDescent="0.2">
      <c r="B266" s="25" t="s">
        <v>88</v>
      </c>
      <c r="C266" s="25" t="s">
        <v>89</v>
      </c>
      <c r="D266" s="25" t="s">
        <v>90</v>
      </c>
      <c r="E266" s="29">
        <v>1118</v>
      </c>
      <c r="F266" s="26">
        <v>11.585834</v>
      </c>
      <c r="G266" s="27">
        <v>6.9411213310840603E-2</v>
      </c>
      <c r="H266" s="30"/>
    </row>
    <row r="267" spans="2:8" x14ac:dyDescent="0.2">
      <c r="B267" s="25" t="s">
        <v>936</v>
      </c>
      <c r="C267" s="25" t="s">
        <v>937</v>
      </c>
      <c r="D267" s="25" t="s">
        <v>276</v>
      </c>
      <c r="E267" s="29">
        <v>1844</v>
      </c>
      <c r="F267" s="26">
        <v>11.568334</v>
      </c>
      <c r="G267" s="27">
        <v>6.9306370083072999E-2</v>
      </c>
      <c r="H267" s="30"/>
    </row>
    <row r="268" spans="2:8" x14ac:dyDescent="0.2">
      <c r="B268" s="25" t="s">
        <v>780</v>
      </c>
      <c r="C268" s="25" t="s">
        <v>781</v>
      </c>
      <c r="D268" s="25" t="s">
        <v>48</v>
      </c>
      <c r="E268" s="29">
        <v>283</v>
      </c>
      <c r="F268" s="26">
        <v>11.361884</v>
      </c>
      <c r="G268" s="27">
        <v>6.80695195474946E-2</v>
      </c>
      <c r="H268" s="30"/>
    </row>
    <row r="269" spans="2:8" x14ac:dyDescent="0.2">
      <c r="B269" s="25" t="s">
        <v>958</v>
      </c>
      <c r="C269" s="25" t="s">
        <v>959</v>
      </c>
      <c r="D269" s="25" t="s">
        <v>71</v>
      </c>
      <c r="E269" s="29">
        <v>641</v>
      </c>
      <c r="F269" s="26">
        <v>11.213654</v>
      </c>
      <c r="G269" s="27">
        <v>6.7181467453095001E-2</v>
      </c>
      <c r="H269" s="30"/>
    </row>
    <row r="270" spans="2:8" x14ac:dyDescent="0.2">
      <c r="B270" s="25" t="s">
        <v>934</v>
      </c>
      <c r="C270" s="25" t="s">
        <v>935</v>
      </c>
      <c r="D270" s="25" t="s">
        <v>93</v>
      </c>
      <c r="E270" s="29">
        <v>636</v>
      </c>
      <c r="F270" s="26">
        <v>11.152896</v>
      </c>
      <c r="G270" s="27">
        <v>6.6817463748368999E-2</v>
      </c>
      <c r="H270" s="30"/>
    </row>
    <row r="271" spans="2:8" x14ac:dyDescent="0.2">
      <c r="B271" s="25" t="s">
        <v>948</v>
      </c>
      <c r="C271" s="25" t="s">
        <v>949</v>
      </c>
      <c r="D271" s="25" t="s">
        <v>100</v>
      </c>
      <c r="E271" s="29">
        <v>855</v>
      </c>
      <c r="F271" s="26">
        <v>11.13039</v>
      </c>
      <c r="G271" s="27">
        <v>6.6682629366418306E-2</v>
      </c>
      <c r="H271" s="30"/>
    </row>
    <row r="272" spans="2:8" x14ac:dyDescent="0.2">
      <c r="B272" s="25" t="s">
        <v>766</v>
      </c>
      <c r="C272" s="25" t="s">
        <v>767</v>
      </c>
      <c r="D272" s="25" t="s">
        <v>27</v>
      </c>
      <c r="E272" s="29">
        <v>6939</v>
      </c>
      <c r="F272" s="26">
        <v>11.1086451</v>
      </c>
      <c r="G272" s="27">
        <v>6.6552354766219193E-2</v>
      </c>
      <c r="H272" s="30"/>
    </row>
    <row r="273" spans="2:8" x14ac:dyDescent="0.2">
      <c r="B273" s="25" t="s">
        <v>814</v>
      </c>
      <c r="C273" s="25" t="s">
        <v>815</v>
      </c>
      <c r="D273" s="25" t="s">
        <v>167</v>
      </c>
      <c r="E273" s="29">
        <v>717</v>
      </c>
      <c r="F273" s="26">
        <v>11.081235</v>
      </c>
      <c r="G273" s="27">
        <v>6.6388139717223002E-2</v>
      </c>
      <c r="H273" s="30"/>
    </row>
    <row r="274" spans="2:8" x14ac:dyDescent="0.2">
      <c r="B274" s="25" t="s">
        <v>840</v>
      </c>
      <c r="C274" s="25" t="s">
        <v>841</v>
      </c>
      <c r="D274" s="25" t="s">
        <v>842</v>
      </c>
      <c r="E274" s="29">
        <v>526</v>
      </c>
      <c r="F274" s="26">
        <v>11.071248000000001</v>
      </c>
      <c r="G274" s="27">
        <v>6.6328307184896504E-2</v>
      </c>
      <c r="H274" s="30"/>
    </row>
    <row r="275" spans="2:8" x14ac:dyDescent="0.2">
      <c r="B275" s="25" t="s">
        <v>946</v>
      </c>
      <c r="C275" s="25" t="s">
        <v>947</v>
      </c>
      <c r="D275" s="25" t="s">
        <v>93</v>
      </c>
      <c r="E275" s="29">
        <v>1118</v>
      </c>
      <c r="F275" s="26">
        <v>10.8446</v>
      </c>
      <c r="G275" s="27">
        <v>6.49704495913494E-2</v>
      </c>
      <c r="H275" s="30"/>
    </row>
    <row r="276" spans="2:8" x14ac:dyDescent="0.2">
      <c r="B276" s="25" t="s">
        <v>849</v>
      </c>
      <c r="C276" s="25" t="s">
        <v>850</v>
      </c>
      <c r="D276" s="25" t="s">
        <v>42</v>
      </c>
      <c r="E276" s="29">
        <v>1197</v>
      </c>
      <c r="F276" s="26">
        <v>10.6898085</v>
      </c>
      <c r="G276" s="27">
        <v>6.4043087277578598E-2</v>
      </c>
      <c r="H276" s="30"/>
    </row>
    <row r="277" spans="2:8" x14ac:dyDescent="0.2">
      <c r="B277" s="25" t="s">
        <v>800</v>
      </c>
      <c r="C277" s="25" t="s">
        <v>801</v>
      </c>
      <c r="D277" s="25" t="s">
        <v>121</v>
      </c>
      <c r="E277" s="29">
        <v>704</v>
      </c>
      <c r="F277" s="26">
        <v>10.6304</v>
      </c>
      <c r="G277" s="27">
        <v>6.3687168483473902E-2</v>
      </c>
      <c r="H277" s="30"/>
    </row>
    <row r="278" spans="2:8" x14ac:dyDescent="0.2">
      <c r="B278" s="25" t="s">
        <v>1079</v>
      </c>
      <c r="C278" s="25" t="s">
        <v>1080</v>
      </c>
      <c r="D278" s="25" t="s">
        <v>106</v>
      </c>
      <c r="E278" s="29">
        <v>695</v>
      </c>
      <c r="F278" s="26">
        <v>10.55288</v>
      </c>
      <c r="G278" s="27">
        <v>6.3222742939671298E-2</v>
      </c>
      <c r="H278" s="30"/>
    </row>
    <row r="279" spans="2:8" x14ac:dyDescent="0.2">
      <c r="B279" s="25" t="s">
        <v>1069</v>
      </c>
      <c r="C279" s="25" t="s">
        <v>1070</v>
      </c>
      <c r="D279" s="25" t="s">
        <v>106</v>
      </c>
      <c r="E279" s="29">
        <v>2627</v>
      </c>
      <c r="F279" s="26">
        <v>10.5277025</v>
      </c>
      <c r="G279" s="27">
        <v>6.3071903490121706E-2</v>
      </c>
      <c r="H279" s="30"/>
    </row>
    <row r="280" spans="2:8" x14ac:dyDescent="0.2">
      <c r="B280" s="25" t="s">
        <v>954</v>
      </c>
      <c r="C280" s="25" t="s">
        <v>955</v>
      </c>
      <c r="D280" s="25" t="s">
        <v>103</v>
      </c>
      <c r="E280" s="29">
        <v>1591</v>
      </c>
      <c r="F280" s="26">
        <v>10.434573500000001</v>
      </c>
      <c r="G280" s="27">
        <v>6.2513963778192003E-2</v>
      </c>
      <c r="H280" s="30"/>
    </row>
    <row r="281" spans="2:8" x14ac:dyDescent="0.2">
      <c r="B281" s="25" t="s">
        <v>1081</v>
      </c>
      <c r="C281" s="25" t="s">
        <v>1082</v>
      </c>
      <c r="D281" s="25" t="s">
        <v>42</v>
      </c>
      <c r="E281" s="29">
        <v>2280</v>
      </c>
      <c r="F281" s="26">
        <v>10.395659999999999</v>
      </c>
      <c r="G281" s="27">
        <v>6.2280831381407102E-2</v>
      </c>
      <c r="H281" s="30"/>
    </row>
    <row r="282" spans="2:8" x14ac:dyDescent="0.2">
      <c r="B282" s="25" t="s">
        <v>1073</v>
      </c>
      <c r="C282" s="25" t="s">
        <v>1074</v>
      </c>
      <c r="D282" s="25" t="s">
        <v>42</v>
      </c>
      <c r="E282" s="29">
        <v>1221</v>
      </c>
      <c r="F282" s="26">
        <v>10.274715</v>
      </c>
      <c r="G282" s="27">
        <v>6.1556244856701199E-2</v>
      </c>
      <c r="H282" s="30"/>
    </row>
    <row r="283" spans="2:8" x14ac:dyDescent="0.2">
      <c r="B283" s="25" t="s">
        <v>978</v>
      </c>
      <c r="C283" s="25" t="s">
        <v>979</v>
      </c>
      <c r="D283" s="25" t="s">
        <v>33</v>
      </c>
      <c r="E283" s="29">
        <v>1168</v>
      </c>
      <c r="F283" s="26">
        <v>10.273144</v>
      </c>
      <c r="G283" s="27">
        <v>6.15468329303685E-2</v>
      </c>
      <c r="H283" s="30"/>
    </row>
    <row r="284" spans="2:8" x14ac:dyDescent="0.2">
      <c r="B284" s="25" t="s">
        <v>808</v>
      </c>
      <c r="C284" s="25" t="s">
        <v>809</v>
      </c>
      <c r="D284" s="25" t="s">
        <v>170</v>
      </c>
      <c r="E284" s="29">
        <v>4875</v>
      </c>
      <c r="F284" s="26">
        <v>10.237500000000001</v>
      </c>
      <c r="G284" s="27">
        <v>6.1333288244051397E-2</v>
      </c>
      <c r="H284" s="30"/>
    </row>
    <row r="285" spans="2:8" x14ac:dyDescent="0.2">
      <c r="B285" s="25" t="s">
        <v>812</v>
      </c>
      <c r="C285" s="25" t="s">
        <v>813</v>
      </c>
      <c r="D285" s="25" t="s">
        <v>205</v>
      </c>
      <c r="E285" s="29">
        <v>781</v>
      </c>
      <c r="F285" s="26">
        <v>9.9577500000000008</v>
      </c>
      <c r="G285" s="27">
        <v>5.9657294360166299E-2</v>
      </c>
      <c r="H285" s="30"/>
    </row>
    <row r="286" spans="2:8" x14ac:dyDescent="0.2">
      <c r="B286" s="25" t="s">
        <v>1101</v>
      </c>
      <c r="C286" s="25" t="s">
        <v>1102</v>
      </c>
      <c r="D286" s="25" t="s">
        <v>42</v>
      </c>
      <c r="E286" s="29">
        <v>210</v>
      </c>
      <c r="F286" s="26">
        <v>9.8372399999999995</v>
      </c>
      <c r="G286" s="27">
        <v>5.8935313938550601E-2</v>
      </c>
      <c r="H286" s="30"/>
    </row>
    <row r="287" spans="2:8" x14ac:dyDescent="0.2">
      <c r="B287" s="25" t="s">
        <v>810</v>
      </c>
      <c r="C287" s="25" t="s">
        <v>811</v>
      </c>
      <c r="D287" s="25" t="s">
        <v>57</v>
      </c>
      <c r="E287" s="29">
        <v>204</v>
      </c>
      <c r="F287" s="26">
        <v>9.8364720000000005</v>
      </c>
      <c r="G287" s="27">
        <v>5.8930712818612001E-2</v>
      </c>
      <c r="H287" s="30"/>
    </row>
    <row r="288" spans="2:8" x14ac:dyDescent="0.2">
      <c r="B288" s="25" t="s">
        <v>770</v>
      </c>
      <c r="C288" s="25" t="s">
        <v>771</v>
      </c>
      <c r="D288" s="25" t="s">
        <v>68</v>
      </c>
      <c r="E288" s="29">
        <v>1581</v>
      </c>
      <c r="F288" s="26">
        <v>9.8211720000000007</v>
      </c>
      <c r="G288" s="27">
        <v>5.8839049882335202E-2</v>
      </c>
      <c r="H288" s="30"/>
    </row>
    <row r="289" spans="2:9" x14ac:dyDescent="0.2">
      <c r="B289" s="25" t="s">
        <v>1075</v>
      </c>
      <c r="C289" s="25" t="s">
        <v>1076</v>
      </c>
      <c r="D289" s="25" t="s">
        <v>51</v>
      </c>
      <c r="E289" s="29">
        <v>1411</v>
      </c>
      <c r="F289" s="26">
        <v>9.785285</v>
      </c>
      <c r="G289" s="27">
        <v>5.8624049372912601E-2</v>
      </c>
      <c r="H289" s="30"/>
    </row>
    <row r="290" spans="2:9" x14ac:dyDescent="0.2">
      <c r="B290" s="25" t="s">
        <v>260</v>
      </c>
      <c r="C290" s="25" t="s">
        <v>261</v>
      </c>
      <c r="D290" s="25" t="s">
        <v>48</v>
      </c>
      <c r="E290" s="29">
        <v>2223</v>
      </c>
      <c r="F290" s="26">
        <v>9.7578584999999993</v>
      </c>
      <c r="G290" s="27">
        <v>5.8459736070834399E-2</v>
      </c>
      <c r="H290" s="30"/>
    </row>
    <row r="291" spans="2:9" x14ac:dyDescent="0.2">
      <c r="B291" s="25" t="s">
        <v>984</v>
      </c>
      <c r="C291" s="25" t="s">
        <v>985</v>
      </c>
      <c r="D291" s="25" t="s">
        <v>71</v>
      </c>
      <c r="E291" s="29">
        <v>1851</v>
      </c>
      <c r="F291" s="26">
        <v>9.7066440000000007</v>
      </c>
      <c r="G291" s="27">
        <v>5.8152907871491299E-2</v>
      </c>
      <c r="H291" s="30"/>
    </row>
    <row r="292" spans="2:9" x14ac:dyDescent="0.2">
      <c r="B292" s="25" t="s">
        <v>970</v>
      </c>
      <c r="C292" s="25" t="s">
        <v>971</v>
      </c>
      <c r="D292" s="25" t="s">
        <v>276</v>
      </c>
      <c r="E292" s="29">
        <v>308</v>
      </c>
      <c r="F292" s="26">
        <v>9.7007680000000001</v>
      </c>
      <c r="G292" s="27">
        <v>5.8117704511127702E-2</v>
      </c>
      <c r="H292" s="30"/>
    </row>
    <row r="293" spans="2:9" x14ac:dyDescent="0.2">
      <c r="B293" s="25" t="s">
        <v>1067</v>
      </c>
      <c r="C293" s="25" t="s">
        <v>1068</v>
      </c>
      <c r="D293" s="25" t="s">
        <v>51</v>
      </c>
      <c r="E293" s="29">
        <v>897</v>
      </c>
      <c r="F293" s="26">
        <v>9.6858059999999995</v>
      </c>
      <c r="G293" s="27">
        <v>5.8028066546907203E-2</v>
      </c>
      <c r="H293" s="30"/>
    </row>
    <row r="294" spans="2:9" x14ac:dyDescent="0.2">
      <c r="B294" s="25" t="s">
        <v>1105</v>
      </c>
      <c r="C294" s="25" t="s">
        <v>1106</v>
      </c>
      <c r="D294" s="25" t="s">
        <v>106</v>
      </c>
      <c r="E294" s="29">
        <v>679</v>
      </c>
      <c r="F294" s="26">
        <v>9.6058129999999995</v>
      </c>
      <c r="G294" s="27">
        <v>5.7548825157260702E-2</v>
      </c>
      <c r="H294" s="30"/>
    </row>
    <row r="295" spans="2:9" x14ac:dyDescent="0.2">
      <c r="B295" s="25" t="s">
        <v>1107</v>
      </c>
      <c r="C295" s="25" t="s">
        <v>1108</v>
      </c>
      <c r="D295" s="25" t="s">
        <v>42</v>
      </c>
      <c r="E295" s="29">
        <v>739</v>
      </c>
      <c r="F295" s="26">
        <v>9.5863080000000007</v>
      </c>
      <c r="G295" s="27">
        <v>5.7431969891111698E-2</v>
      </c>
      <c r="H295" s="30"/>
    </row>
    <row r="296" spans="2:9" x14ac:dyDescent="0.2">
      <c r="B296" s="25" t="s">
        <v>992</v>
      </c>
      <c r="C296" s="25" t="s">
        <v>993</v>
      </c>
      <c r="D296" s="25" t="s">
        <v>71</v>
      </c>
      <c r="E296" s="29">
        <v>149</v>
      </c>
      <c r="F296" s="26">
        <v>9.5240799999999997</v>
      </c>
      <c r="G296" s="27">
        <v>5.70591593552532E-2</v>
      </c>
      <c r="H296" s="30"/>
    </row>
    <row r="297" spans="2:9" x14ac:dyDescent="0.2">
      <c r="B297" s="25" t="s">
        <v>1099</v>
      </c>
      <c r="C297" s="25" t="s">
        <v>1100</v>
      </c>
      <c r="D297" s="25" t="s">
        <v>42</v>
      </c>
      <c r="E297" s="29">
        <v>1065</v>
      </c>
      <c r="F297" s="26">
        <v>9.3922349999999994</v>
      </c>
      <c r="G297" s="27">
        <v>5.6269270477252102E-2</v>
      </c>
      <c r="H297" s="30"/>
    </row>
    <row r="298" spans="2:9" x14ac:dyDescent="0.2">
      <c r="B298" s="25" t="s">
        <v>974</v>
      </c>
      <c r="C298" s="25" t="s">
        <v>975</v>
      </c>
      <c r="D298" s="25" t="s">
        <v>57</v>
      </c>
      <c r="E298" s="29">
        <v>806</v>
      </c>
      <c r="F298" s="26">
        <v>9.3874820000000003</v>
      </c>
      <c r="G298" s="27">
        <v>5.6240795056590402E-2</v>
      </c>
      <c r="H298" s="30"/>
    </row>
    <row r="299" spans="2:9" x14ac:dyDescent="0.2">
      <c r="B299" s="25" t="s">
        <v>1117</v>
      </c>
      <c r="C299" s="25" t="s">
        <v>1118</v>
      </c>
      <c r="D299" s="25" t="s">
        <v>1119</v>
      </c>
      <c r="E299" s="29">
        <v>527</v>
      </c>
      <c r="F299" s="26">
        <v>9.2730920000000001</v>
      </c>
      <c r="G299" s="27">
        <v>5.55554798094854E-2</v>
      </c>
      <c r="H299" s="30"/>
    </row>
    <row r="300" spans="2:9" x14ac:dyDescent="0.2">
      <c r="B300" s="25" t="s">
        <v>972</v>
      </c>
      <c r="C300" s="25" t="s">
        <v>973</v>
      </c>
      <c r="D300" s="25" t="s">
        <v>57</v>
      </c>
      <c r="E300" s="29">
        <v>6336</v>
      </c>
      <c r="F300" s="26">
        <v>9.2702016</v>
      </c>
      <c r="G300" s="27">
        <v>5.5538163302883199E-2</v>
      </c>
      <c r="H300" s="30"/>
    </row>
    <row r="301" spans="2:9" x14ac:dyDescent="0.2">
      <c r="B301" s="25" t="s">
        <v>980</v>
      </c>
      <c r="C301" s="25" t="s">
        <v>981</v>
      </c>
      <c r="D301" s="25" t="s">
        <v>48</v>
      </c>
      <c r="E301" s="29">
        <v>1032</v>
      </c>
      <c r="F301" s="26">
        <v>9.2121479999999991</v>
      </c>
      <c r="G301" s="27">
        <v>5.51903617710243E-2</v>
      </c>
      <c r="H301" s="30"/>
    </row>
    <row r="302" spans="2:9" x14ac:dyDescent="0.2">
      <c r="B302" s="25" t="s">
        <v>1136</v>
      </c>
      <c r="C302" s="25" t="s">
        <v>1137</v>
      </c>
      <c r="D302" s="25" t="s">
        <v>42</v>
      </c>
      <c r="E302" s="29">
        <v>470</v>
      </c>
      <c r="F302" s="26">
        <v>8.7199100000000005</v>
      </c>
      <c r="G302" s="27">
        <v>5.2241343442460203E-2</v>
      </c>
      <c r="H302" s="30"/>
    </row>
    <row r="303" spans="2:9" x14ac:dyDescent="0.2">
      <c r="B303" s="24" t="s">
        <v>123</v>
      </c>
      <c r="C303" s="24"/>
      <c r="D303" s="24"/>
      <c r="E303" s="24"/>
      <c r="F303" s="31">
        <f>SUM(F7:F302)</f>
        <v>16605.767648399993</v>
      </c>
      <c r="G303" s="32">
        <f>SUM(G7:G302)</f>
        <v>99.485844560982713</v>
      </c>
      <c r="H303" s="24"/>
      <c r="I303" s="18"/>
    </row>
    <row r="304" spans="2:9" x14ac:dyDescent="0.2">
      <c r="B304" s="24" t="s">
        <v>124</v>
      </c>
      <c r="C304" s="24"/>
      <c r="D304" s="24"/>
      <c r="E304" s="24"/>
      <c r="F304" s="33" t="s">
        <v>125</v>
      </c>
      <c r="G304" s="34" t="s">
        <v>125</v>
      </c>
      <c r="H304" s="24"/>
      <c r="I304" s="18"/>
    </row>
    <row r="305" spans="2:9" x14ac:dyDescent="0.2">
      <c r="B305" s="24" t="s">
        <v>123</v>
      </c>
      <c r="C305" s="24"/>
      <c r="D305" s="24"/>
      <c r="E305" s="24"/>
      <c r="F305" s="35" t="s">
        <v>125</v>
      </c>
      <c r="G305" s="36" t="s">
        <v>125</v>
      </c>
      <c r="H305" s="24"/>
      <c r="I305" s="18"/>
    </row>
    <row r="306" spans="2:9" x14ac:dyDescent="0.2">
      <c r="B306" s="37" t="s">
        <v>126</v>
      </c>
      <c r="C306" s="37"/>
      <c r="D306" s="37"/>
      <c r="E306" s="37"/>
      <c r="F306" s="38">
        <f>F303</f>
        <v>16605.767648399993</v>
      </c>
      <c r="G306" s="39">
        <f>G303</f>
        <v>99.485844560982713</v>
      </c>
      <c r="H306" s="24"/>
      <c r="I306" s="18"/>
    </row>
    <row r="307" spans="2:9" x14ac:dyDescent="0.2">
      <c r="B307" s="24" t="s">
        <v>139</v>
      </c>
      <c r="C307" s="24"/>
      <c r="D307" s="24"/>
      <c r="E307" s="24"/>
      <c r="F307" s="31">
        <v>141.06042120000001</v>
      </c>
      <c r="G307" s="32">
        <v>0.84509884964951398</v>
      </c>
      <c r="H307" s="30">
        <v>4.6890670000000002E-2</v>
      </c>
      <c r="I307" s="19"/>
    </row>
    <row r="308" spans="2:9" x14ac:dyDescent="0.2">
      <c r="B308" s="25"/>
      <c r="C308" s="25"/>
      <c r="D308" s="25"/>
      <c r="E308" s="25"/>
      <c r="F308" s="26"/>
      <c r="G308" s="27"/>
      <c r="H308" s="25"/>
    </row>
    <row r="309" spans="2:9" x14ac:dyDescent="0.2">
      <c r="B309" s="24" t="s">
        <v>141</v>
      </c>
      <c r="C309" s="25"/>
      <c r="D309" s="25"/>
      <c r="E309" s="25"/>
      <c r="F309" s="139">
        <v>10.5</v>
      </c>
      <c r="G309" s="139">
        <f>F309/F311*100</f>
        <v>6.2905936660565542E-2</v>
      </c>
      <c r="H309" s="25"/>
    </row>
    <row r="310" spans="2:9" x14ac:dyDescent="0.2">
      <c r="B310" s="46" t="s">
        <v>142</v>
      </c>
      <c r="C310" s="46"/>
      <c r="D310" s="46"/>
      <c r="E310" s="46"/>
      <c r="F310" s="31">
        <f>F311-(F303+F307+F309)</f>
        <v>-65.739711799993529</v>
      </c>
      <c r="G310" s="32">
        <f>G311-(G303+G307+G309)</f>
        <v>-0.39384934729280019</v>
      </c>
      <c r="H310" s="24"/>
      <c r="I310" s="18"/>
    </row>
    <row r="311" spans="2:9" x14ac:dyDescent="0.2">
      <c r="B311" s="42" t="s">
        <v>140</v>
      </c>
      <c r="C311" s="42"/>
      <c r="D311" s="42"/>
      <c r="E311" s="42"/>
      <c r="F311" s="43">
        <v>16691.588357799999</v>
      </c>
      <c r="G311" s="44">
        <v>100</v>
      </c>
      <c r="H311" s="45"/>
      <c r="I311" s="18"/>
    </row>
    <row r="313" spans="2:9" x14ac:dyDescent="0.2">
      <c r="B313" s="18" t="s">
        <v>143</v>
      </c>
    </row>
    <row r="315" spans="2:9" x14ac:dyDescent="0.2">
      <c r="B315" s="47" t="s">
        <v>7</v>
      </c>
      <c r="C315" s="47" t="s">
        <v>144</v>
      </c>
      <c r="D315" s="47" t="s">
        <v>145</v>
      </c>
      <c r="E315" s="47" t="s">
        <v>0</v>
      </c>
      <c r="F315" s="48" t="s">
        <v>146</v>
      </c>
      <c r="G315" s="49" t="s">
        <v>147</v>
      </c>
    </row>
    <row r="316" spans="2:9" x14ac:dyDescent="0.2">
      <c r="B316" s="50" t="s">
        <v>150</v>
      </c>
      <c r="C316" s="50" t="s">
        <v>148</v>
      </c>
      <c r="D316" s="50" t="s">
        <v>149</v>
      </c>
      <c r="E316" s="51">
        <v>65</v>
      </c>
      <c r="F316" s="52">
        <v>15.76341</v>
      </c>
      <c r="G316" s="53">
        <v>9.44392448585262E-2</v>
      </c>
    </row>
    <row r="317" spans="2:9" x14ac:dyDescent="0.2">
      <c r="B317" s="47"/>
      <c r="C317" s="47"/>
      <c r="D317" s="47"/>
      <c r="E317" s="47"/>
      <c r="F317" s="48">
        <f>SUM(F316:F316)</f>
        <v>15.76341</v>
      </c>
      <c r="G317" s="49">
        <f>SUM(G316:G316)</f>
        <v>9.44392448585262E-2</v>
      </c>
    </row>
    <row r="320" spans="2:9" x14ac:dyDescent="0.2">
      <c r="B320" s="157" t="s">
        <v>1634</v>
      </c>
      <c r="C320" s="157"/>
      <c r="D320" s="157"/>
      <c r="E320" s="157"/>
      <c r="F320" s="157"/>
      <c r="G320" s="157"/>
      <c r="H320" s="157"/>
      <c r="I320" s="157"/>
    </row>
    <row r="322" spans="2:4" x14ac:dyDescent="0.2">
      <c r="B322" s="18" t="s">
        <v>157</v>
      </c>
    </row>
    <row r="323" spans="2:4" x14ac:dyDescent="0.2">
      <c r="B323" s="18"/>
    </row>
    <row r="324" spans="2:4" x14ac:dyDescent="0.2">
      <c r="B324" s="65" t="s">
        <v>1599</v>
      </c>
    </row>
    <row r="325" spans="2:4" x14ac:dyDescent="0.2">
      <c r="B325" s="65" t="s">
        <v>1600</v>
      </c>
    </row>
    <row r="326" spans="2:4" x14ac:dyDescent="0.2">
      <c r="B326" s="65" t="s">
        <v>1601</v>
      </c>
    </row>
    <row r="327" spans="2:4" x14ac:dyDescent="0.2">
      <c r="B327" s="62"/>
    </row>
    <row r="328" spans="2:4" x14ac:dyDescent="0.2">
      <c r="B328" s="66" t="s">
        <v>1602</v>
      </c>
      <c r="C328" s="67" t="s">
        <v>1603</v>
      </c>
      <c r="D328" s="68" t="s">
        <v>1635</v>
      </c>
    </row>
    <row r="329" spans="2:4" x14ac:dyDescent="0.2">
      <c r="B329" s="69" t="s">
        <v>1604</v>
      </c>
      <c r="C329" s="70">
        <v>10.0541</v>
      </c>
      <c r="D329" s="71">
        <v>10.048400000000001</v>
      </c>
    </row>
    <row r="330" spans="2:4" x14ac:dyDescent="0.2">
      <c r="B330" s="69" t="s">
        <v>1636</v>
      </c>
      <c r="C330" s="107" t="s">
        <v>1637</v>
      </c>
      <c r="D330" s="71">
        <v>9.9832999999999998</v>
      </c>
    </row>
    <row r="331" spans="2:4" x14ac:dyDescent="0.2">
      <c r="B331" s="62"/>
    </row>
    <row r="332" spans="2:4" x14ac:dyDescent="0.2">
      <c r="B332" s="65" t="s">
        <v>1668</v>
      </c>
    </row>
    <row r="333" spans="2:4" x14ac:dyDescent="0.2">
      <c r="B333" s="65"/>
    </row>
    <row r="334" spans="2:4" x14ac:dyDescent="0.2">
      <c r="B334" s="72" t="s">
        <v>1654</v>
      </c>
    </row>
    <row r="335" spans="2:4" x14ac:dyDescent="0.2">
      <c r="B335" s="73"/>
    </row>
    <row r="336" spans="2:4" x14ac:dyDescent="0.2">
      <c r="B336" s="72" t="s">
        <v>1655</v>
      </c>
    </row>
    <row r="337" spans="2:6" ht="20.399999999999999" x14ac:dyDescent="0.2">
      <c r="B337" s="74" t="s">
        <v>1605</v>
      </c>
      <c r="C337" s="75" t="s">
        <v>1606</v>
      </c>
      <c r="D337" s="75" t="s">
        <v>1607</v>
      </c>
      <c r="E337" s="75" t="s">
        <v>1608</v>
      </c>
      <c r="F337" s="75" t="s">
        <v>1609</v>
      </c>
    </row>
    <row r="338" spans="2:6" x14ac:dyDescent="0.2">
      <c r="B338" s="152" t="s">
        <v>132</v>
      </c>
      <c r="C338" s="153"/>
      <c r="D338" s="153"/>
      <c r="E338" s="153"/>
      <c r="F338" s="154"/>
    </row>
    <row r="339" spans="2:6" x14ac:dyDescent="0.2">
      <c r="B339" s="73" t="s">
        <v>1632</v>
      </c>
    </row>
    <row r="340" spans="2:6" x14ac:dyDescent="0.2">
      <c r="B340" s="73" t="s">
        <v>1667</v>
      </c>
    </row>
    <row r="341" spans="2:6" x14ac:dyDescent="0.2">
      <c r="B341" s="73"/>
    </row>
    <row r="342" spans="2:6" x14ac:dyDescent="0.2">
      <c r="B342" s="149" t="s">
        <v>1611</v>
      </c>
      <c r="C342" s="149" t="s">
        <v>1612</v>
      </c>
      <c r="D342" s="149" t="s">
        <v>1613</v>
      </c>
      <c r="E342" s="149" t="s">
        <v>1614</v>
      </c>
      <c r="F342" s="149" t="s">
        <v>1615</v>
      </c>
    </row>
    <row r="343" spans="2:6" x14ac:dyDescent="0.2">
      <c r="B343" s="150"/>
      <c r="C343" s="150"/>
      <c r="D343" s="150"/>
      <c r="E343" s="150"/>
      <c r="F343" s="150"/>
    </row>
    <row r="344" spans="2:6" x14ac:dyDescent="0.2">
      <c r="B344" s="152" t="s">
        <v>132</v>
      </c>
      <c r="C344" s="153"/>
      <c r="D344" s="153"/>
      <c r="E344" s="153"/>
      <c r="F344" s="154"/>
    </row>
    <row r="345" spans="2:6" x14ac:dyDescent="0.2">
      <c r="B345" s="73"/>
    </row>
    <row r="346" spans="2:6" x14ac:dyDescent="0.2">
      <c r="B346" s="76" t="s">
        <v>1656</v>
      </c>
      <c r="C346" s="77"/>
      <c r="D346" s="77"/>
      <c r="E346" s="77"/>
      <c r="F346" s="77"/>
    </row>
    <row r="347" spans="2:6" x14ac:dyDescent="0.2">
      <c r="B347" s="78"/>
      <c r="C347" s="77"/>
      <c r="D347" s="77"/>
      <c r="E347" s="77"/>
      <c r="F347" s="77"/>
    </row>
    <row r="348" spans="2:6" ht="20.399999999999999" x14ac:dyDescent="0.2">
      <c r="B348" s="74" t="s">
        <v>1605</v>
      </c>
      <c r="C348" s="75" t="s">
        <v>1606</v>
      </c>
      <c r="D348" s="75" t="s">
        <v>1607</v>
      </c>
      <c r="E348" s="75" t="s">
        <v>1608</v>
      </c>
      <c r="F348" s="75" t="s">
        <v>1609</v>
      </c>
    </row>
    <row r="349" spans="2:6" x14ac:dyDescent="0.2">
      <c r="B349" s="109" t="s">
        <v>150</v>
      </c>
      <c r="C349" s="110" t="s">
        <v>148</v>
      </c>
      <c r="D349" s="111">
        <v>24398.1</v>
      </c>
      <c r="E349" s="79">
        <v>24251.4</v>
      </c>
      <c r="F349" s="79">
        <v>1.7836682000000001</v>
      </c>
    </row>
    <row r="350" spans="2:6" x14ac:dyDescent="0.2">
      <c r="B350" s="78"/>
      <c r="C350" s="77"/>
      <c r="D350" s="77"/>
      <c r="E350" s="77"/>
      <c r="F350" s="77"/>
    </row>
    <row r="351" spans="2:6" x14ac:dyDescent="0.2">
      <c r="B351" s="112" t="s">
        <v>1677</v>
      </c>
      <c r="C351" s="77"/>
      <c r="D351" s="77"/>
      <c r="E351" s="77"/>
      <c r="F351" s="77"/>
    </row>
    <row r="352" spans="2:6" x14ac:dyDescent="0.2">
      <c r="B352" s="77" t="s">
        <v>1657</v>
      </c>
      <c r="C352" s="80"/>
      <c r="D352" s="81"/>
      <c r="E352" s="82"/>
      <c r="F352" s="83"/>
    </row>
    <row r="353" spans="2:6" x14ac:dyDescent="0.2">
      <c r="B353" s="77" t="s">
        <v>1617</v>
      </c>
      <c r="C353" s="80"/>
      <c r="D353" s="81"/>
      <c r="E353" s="82"/>
      <c r="F353" s="83"/>
    </row>
    <row r="354" spans="2:6" x14ac:dyDescent="0.2">
      <c r="B354" s="155" t="s">
        <v>1611</v>
      </c>
      <c r="C354" s="155" t="s">
        <v>1612</v>
      </c>
      <c r="D354" s="155" t="s">
        <v>1613</v>
      </c>
      <c r="E354" s="155" t="s">
        <v>1614</v>
      </c>
      <c r="F354" s="155" t="s">
        <v>1615</v>
      </c>
    </row>
    <row r="355" spans="2:6" x14ac:dyDescent="0.2">
      <c r="B355" s="156"/>
      <c r="C355" s="156"/>
      <c r="D355" s="156"/>
      <c r="E355" s="156"/>
      <c r="F355" s="156"/>
    </row>
    <row r="356" spans="2:6" x14ac:dyDescent="0.2">
      <c r="B356" s="84">
        <v>23</v>
      </c>
      <c r="C356" s="85">
        <v>29</v>
      </c>
      <c r="D356" s="86">
        <v>367.61224500000003</v>
      </c>
      <c r="E356" s="87">
        <v>456.25749039999999</v>
      </c>
      <c r="F356" s="88">
        <v>-5.5281846000000314</v>
      </c>
    </row>
    <row r="357" spans="2:6" x14ac:dyDescent="0.2">
      <c r="B357" s="89"/>
      <c r="C357" s="90"/>
      <c r="D357" s="90"/>
      <c r="E357" s="90"/>
      <c r="F357" s="13"/>
    </row>
    <row r="358" spans="2:6" x14ac:dyDescent="0.2">
      <c r="B358" s="91" t="s">
        <v>1658</v>
      </c>
      <c r="C358" s="92"/>
      <c r="D358" s="92"/>
      <c r="E358" s="93"/>
      <c r="F358" s="13"/>
    </row>
    <row r="359" spans="2:6" x14ac:dyDescent="0.2">
      <c r="B359" s="94"/>
      <c r="C359" s="92"/>
      <c r="D359" s="92"/>
      <c r="E359" s="93"/>
      <c r="F359" s="13"/>
    </row>
    <row r="360" spans="2:6" x14ac:dyDescent="0.2">
      <c r="B360" s="74" t="s">
        <v>1605</v>
      </c>
      <c r="C360" s="75" t="s">
        <v>1618</v>
      </c>
      <c r="D360" s="75" t="s">
        <v>1619</v>
      </c>
      <c r="E360" s="75" t="s">
        <v>1620</v>
      </c>
      <c r="F360" s="13"/>
    </row>
    <row r="361" spans="2:6" x14ac:dyDescent="0.2">
      <c r="B361" s="152" t="s">
        <v>132</v>
      </c>
      <c r="C361" s="153"/>
      <c r="D361" s="153"/>
      <c r="E361" s="154"/>
      <c r="F361" s="13"/>
    </row>
    <row r="362" spans="2:6" x14ac:dyDescent="0.2">
      <c r="B362" s="78" t="s">
        <v>1621</v>
      </c>
      <c r="C362" s="77"/>
      <c r="D362" s="77"/>
      <c r="E362" s="77"/>
      <c r="F362" s="13"/>
    </row>
    <row r="363" spans="2:6" x14ac:dyDescent="0.2">
      <c r="B363" s="95"/>
      <c r="C363" s="96"/>
      <c r="D363" s="96"/>
      <c r="E363" s="95"/>
      <c r="F363" s="13"/>
    </row>
    <row r="364" spans="2:6" x14ac:dyDescent="0.2">
      <c r="B364" s="95" t="s">
        <v>1659</v>
      </c>
      <c r="C364" s="96"/>
      <c r="D364" s="96"/>
      <c r="E364" s="95"/>
      <c r="F364" s="13"/>
    </row>
    <row r="365" spans="2:6" x14ac:dyDescent="0.2">
      <c r="B365" s="95"/>
      <c r="C365" s="96"/>
      <c r="D365" s="96"/>
      <c r="E365" s="95"/>
      <c r="F365" s="13"/>
    </row>
    <row r="366" spans="2:6" x14ac:dyDescent="0.2">
      <c r="B366" s="149" t="s">
        <v>1622</v>
      </c>
      <c r="C366" s="149" t="s">
        <v>1623</v>
      </c>
      <c r="D366" s="149" t="s">
        <v>1624</v>
      </c>
      <c r="E366" s="95"/>
      <c r="F366" s="13"/>
    </row>
    <row r="367" spans="2:6" x14ac:dyDescent="0.2">
      <c r="B367" s="150"/>
      <c r="C367" s="150"/>
      <c r="D367" s="150"/>
      <c r="E367" s="95"/>
      <c r="F367" s="13"/>
    </row>
    <row r="368" spans="2:6" x14ac:dyDescent="0.2">
      <c r="B368" s="151" t="s">
        <v>132</v>
      </c>
      <c r="C368" s="151"/>
      <c r="D368" s="151"/>
      <c r="E368" s="90"/>
      <c r="F368" s="13"/>
    </row>
    <row r="369" spans="2:6" x14ac:dyDescent="0.2">
      <c r="B369" s="97"/>
      <c r="C369" s="97"/>
      <c r="D369" s="97"/>
      <c r="E369" s="90"/>
      <c r="F369" s="13"/>
    </row>
    <row r="370" spans="2:6" x14ac:dyDescent="0.2">
      <c r="B370" s="91" t="s">
        <v>1660</v>
      </c>
      <c r="C370" s="97"/>
      <c r="D370" s="97"/>
      <c r="E370" s="90"/>
      <c r="F370" s="13"/>
    </row>
    <row r="371" spans="2:6" x14ac:dyDescent="0.2">
      <c r="B371" s="97"/>
      <c r="C371" s="97"/>
      <c r="D371" s="97"/>
      <c r="E371" s="90"/>
      <c r="F371" s="13"/>
    </row>
    <row r="372" spans="2:6" x14ac:dyDescent="0.2">
      <c r="B372" s="75" t="s">
        <v>1605</v>
      </c>
      <c r="C372" s="75" t="s">
        <v>1625</v>
      </c>
      <c r="D372" s="75" t="s">
        <v>1626</v>
      </c>
      <c r="E372" s="75" t="s">
        <v>1627</v>
      </c>
      <c r="F372" s="75" t="s">
        <v>1628</v>
      </c>
    </row>
    <row r="373" spans="2:6" x14ac:dyDescent="0.2">
      <c r="B373" s="148" t="s">
        <v>132</v>
      </c>
      <c r="C373" s="148"/>
      <c r="D373" s="148"/>
      <c r="E373" s="148"/>
      <c r="F373" s="148"/>
    </row>
    <row r="374" spans="2:6" x14ac:dyDescent="0.2">
      <c r="B374" s="98" t="s">
        <v>1629</v>
      </c>
      <c r="C374" s="97"/>
      <c r="D374" s="97"/>
      <c r="E374" s="90"/>
      <c r="F374" s="13"/>
    </row>
    <row r="375" spans="2:6" x14ac:dyDescent="0.2">
      <c r="B375" s="97"/>
      <c r="C375" s="97"/>
      <c r="D375" s="97"/>
      <c r="E375" s="90"/>
      <c r="F375" s="13"/>
    </row>
    <row r="376" spans="2:6" x14ac:dyDescent="0.2">
      <c r="B376" s="95" t="s">
        <v>1661</v>
      </c>
      <c r="C376" s="96"/>
      <c r="D376" s="96"/>
      <c r="E376" s="90"/>
      <c r="F376" s="13"/>
    </row>
    <row r="377" spans="2:6" x14ac:dyDescent="0.2">
      <c r="B377" s="95"/>
      <c r="C377" s="96"/>
      <c r="D377" s="96"/>
      <c r="E377" s="90"/>
      <c r="F377" s="13"/>
    </row>
    <row r="378" spans="2:6" x14ac:dyDescent="0.2">
      <c r="B378" s="149" t="s">
        <v>1622</v>
      </c>
      <c r="C378" s="149" t="s">
        <v>1623</v>
      </c>
      <c r="D378" s="149" t="s">
        <v>1624</v>
      </c>
      <c r="E378" s="90"/>
      <c r="F378" s="13"/>
    </row>
    <row r="379" spans="2:6" x14ac:dyDescent="0.2">
      <c r="B379" s="150"/>
      <c r="C379" s="150"/>
      <c r="D379" s="150"/>
      <c r="E379" s="90"/>
      <c r="F379" s="13"/>
    </row>
    <row r="380" spans="2:6" x14ac:dyDescent="0.2">
      <c r="B380" s="151" t="s">
        <v>132</v>
      </c>
      <c r="C380" s="151"/>
      <c r="D380" s="151"/>
      <c r="E380" s="90"/>
      <c r="F380" s="13"/>
    </row>
    <row r="381" spans="2:6" x14ac:dyDescent="0.2">
      <c r="B381" s="97"/>
      <c r="C381" s="97"/>
      <c r="D381" s="97"/>
      <c r="E381" s="90"/>
      <c r="F381" s="13"/>
    </row>
    <row r="382" spans="2:6" x14ac:dyDescent="0.2">
      <c r="B382" s="99" t="s">
        <v>1662</v>
      </c>
      <c r="C382" s="97"/>
      <c r="D382" s="97"/>
      <c r="E382" s="90"/>
      <c r="F382" s="13"/>
    </row>
    <row r="383" spans="2:6" x14ac:dyDescent="0.2">
      <c r="B383" s="73"/>
    </row>
    <row r="384" spans="2:6" x14ac:dyDescent="0.2">
      <c r="B384" s="65" t="s">
        <v>1663</v>
      </c>
    </row>
    <row r="385" spans="2:2" x14ac:dyDescent="0.2">
      <c r="B385" s="106" t="s">
        <v>1670</v>
      </c>
    </row>
    <row r="386" spans="2:2" x14ac:dyDescent="0.2">
      <c r="B386" s="65" t="s">
        <v>1664</v>
      </c>
    </row>
    <row r="387" spans="2:2" x14ac:dyDescent="0.2">
      <c r="B387" s="18"/>
    </row>
    <row r="389" spans="2:2" x14ac:dyDescent="0.2">
      <c r="B389" s="18" t="s">
        <v>158</v>
      </c>
    </row>
    <row r="411" spans="2:2" x14ac:dyDescent="0.2">
      <c r="B411" s="60" t="s">
        <v>1568</v>
      </c>
    </row>
    <row r="412" spans="2:2" x14ac:dyDescent="0.2">
      <c r="B412" s="61" t="s">
        <v>1581</v>
      </c>
    </row>
  </sheetData>
  <mergeCells count="24">
    <mergeCell ref="B1:C1"/>
    <mergeCell ref="B338:F338"/>
    <mergeCell ref="B342:B343"/>
    <mergeCell ref="C342:C343"/>
    <mergeCell ref="D342:D343"/>
    <mergeCell ref="E342:E343"/>
    <mergeCell ref="F342:F343"/>
    <mergeCell ref="B380:D380"/>
    <mergeCell ref="B361:E361"/>
    <mergeCell ref="B366:B367"/>
    <mergeCell ref="C366:C367"/>
    <mergeCell ref="D366:D367"/>
    <mergeCell ref="B368:D368"/>
    <mergeCell ref="B320:I320"/>
    <mergeCell ref="B373:F373"/>
    <mergeCell ref="B378:B379"/>
    <mergeCell ref="C378:C379"/>
    <mergeCell ref="D378:D379"/>
    <mergeCell ref="B344:F344"/>
    <mergeCell ref="B354:B355"/>
    <mergeCell ref="C354:C355"/>
    <mergeCell ref="D354:D355"/>
    <mergeCell ref="E354:E355"/>
    <mergeCell ref="F354:F355"/>
  </mergeCells>
  <conditionalFormatting sqref="G1:G3">
    <cfRule type="cellIs" dxfId="8" priority="3" stopIfTrue="1" operator="between">
      <formula>0.009</formula>
      <formula>-0.009</formula>
    </cfRule>
  </conditionalFormatting>
  <conditionalFormatting sqref="G5:G319 G321:G432">
    <cfRule type="cellIs" dxfId="7" priority="1" stopIfTrue="1" operator="between">
      <formula>0.009</formula>
      <formula>-0.009</formula>
    </cfRule>
  </conditionalFormatting>
  <hyperlinks>
    <hyperlink ref="A2" location="Index!A1" display="-" xr:uid="{35031C37-8D07-4718-B85A-2915978FA42B}"/>
  </hyperlinks>
  <pageMargins left="0.7" right="0.7" top="0.75" bottom="0.75" header="0.3" footer="0.3"/>
  <pageSetup paperSize="9" scale="43" orientation="portrait" r:id="rId1"/>
  <headerFooter>
    <oddFooter>&amp;C&amp;1#&amp;"Calibri"&amp;10&amp;K000000RESTRICTED</oddFooter>
    <evenFooter>&amp;LPUBLIC</evenFooter>
    <firstFooter>&amp;LPUBLIC</firstFooter>
  </headerFooter>
  <rowBreaks count="2" manualBreakCount="2">
    <brk id="162" min="1" max="7" man="1"/>
    <brk id="318" min="1" max="7" man="1"/>
  </rowBreaks>
  <colBreaks count="1" manualBreakCount="1">
    <brk id="8" max="3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09130-F641-4802-8AB6-A568D43E5495}">
  <dimension ref="A1:I122"/>
  <sheetViews>
    <sheetView view="pageBreakPreview" zoomScaleNormal="100" zoomScaleSheetLayoutView="100" workbookViewId="0"/>
  </sheetViews>
  <sheetFormatPr defaultColWidth="9.21875" defaultRowHeight="10.199999999999999" x14ac:dyDescent="0.2"/>
  <cols>
    <col min="1" max="1" width="7.21875" style="6" customWidth="1"/>
    <col min="2" max="2" width="52.77734375" style="6" bestFit="1" customWidth="1"/>
    <col min="3" max="3" width="11.21875" style="6" bestFit="1" customWidth="1"/>
    <col min="4" max="5" width="13.77734375" style="6" bestFit="1" customWidth="1"/>
    <col min="6" max="6" width="13.21875" style="8" bestFit="1" customWidth="1"/>
    <col min="7" max="7" width="12.77734375" style="13" customWidth="1"/>
    <col min="8" max="8" width="13.77734375" style="6" bestFit="1" customWidth="1"/>
    <col min="9" max="9" width="10.5546875" style="6" bestFit="1" customWidth="1"/>
    <col min="10" max="16384" width="9.21875" style="6"/>
  </cols>
  <sheetData>
    <row r="1" spans="1:9" s="1" customFormat="1" ht="16.8" customHeight="1" x14ac:dyDescent="0.25">
      <c r="B1" s="146" t="s">
        <v>12</v>
      </c>
      <c r="C1" s="147"/>
      <c r="D1" s="10"/>
      <c r="F1" s="5"/>
      <c r="G1" s="13"/>
    </row>
    <row r="2" spans="1:9" s="1" customFormat="1" ht="14.4" x14ac:dyDescent="0.3">
      <c r="A2" s="59" t="s">
        <v>1598</v>
      </c>
      <c r="F2" s="5"/>
      <c r="G2" s="13"/>
    </row>
    <row r="3" spans="1:9" s="1" customFormat="1" ht="12" x14ac:dyDescent="0.2">
      <c r="B3" s="7" t="s">
        <v>9</v>
      </c>
      <c r="C3" s="2"/>
      <c r="D3" s="3"/>
      <c r="E3" s="3"/>
      <c r="F3" s="4"/>
      <c r="G3" s="13"/>
    </row>
    <row r="4" spans="1:9" s="1" customFormat="1" ht="49.5" customHeight="1" x14ac:dyDescent="0.2">
      <c r="B4" s="125" t="s">
        <v>7</v>
      </c>
      <c r="C4" s="125" t="s">
        <v>8</v>
      </c>
      <c r="D4" s="68" t="s">
        <v>402</v>
      </c>
      <c r="E4" s="68" t="s">
        <v>0</v>
      </c>
      <c r="F4" s="126" t="s">
        <v>4</v>
      </c>
      <c r="G4" s="127" t="s">
        <v>5</v>
      </c>
      <c r="H4" s="128" t="s">
        <v>6</v>
      </c>
      <c r="I4" s="128" t="s">
        <v>327</v>
      </c>
    </row>
    <row r="5" spans="1:9" x14ac:dyDescent="0.2">
      <c r="B5" s="24" t="s">
        <v>133</v>
      </c>
      <c r="C5" s="25"/>
      <c r="D5" s="25"/>
      <c r="E5" s="25"/>
      <c r="F5" s="26"/>
      <c r="G5" s="27"/>
      <c r="H5" s="25"/>
      <c r="I5" s="25"/>
    </row>
    <row r="6" spans="1:9" x14ac:dyDescent="0.2">
      <c r="B6" s="24" t="s">
        <v>328</v>
      </c>
      <c r="C6" s="25"/>
      <c r="D6" s="25"/>
      <c r="E6" s="25"/>
      <c r="F6" s="26"/>
      <c r="G6" s="27"/>
      <c r="H6" s="25"/>
      <c r="I6" s="25"/>
    </row>
    <row r="7" spans="1:9" x14ac:dyDescent="0.2">
      <c r="B7" s="25" t="s">
        <v>329</v>
      </c>
      <c r="C7" s="25" t="s">
        <v>330</v>
      </c>
      <c r="D7" s="25" t="s">
        <v>135</v>
      </c>
      <c r="E7" s="29">
        <v>4800</v>
      </c>
      <c r="F7" s="26">
        <v>23201.52</v>
      </c>
      <c r="G7" s="27">
        <v>6.6990405916129196</v>
      </c>
      <c r="H7" s="30">
        <v>6.7901000000000003E-2</v>
      </c>
      <c r="I7" s="57"/>
    </row>
    <row r="8" spans="1:9" x14ac:dyDescent="0.2">
      <c r="B8" s="25" t="s">
        <v>331</v>
      </c>
      <c r="C8" s="25" t="s">
        <v>332</v>
      </c>
      <c r="D8" s="25" t="s">
        <v>333</v>
      </c>
      <c r="E8" s="29">
        <v>4460</v>
      </c>
      <c r="F8" s="26">
        <v>21535.355299999999</v>
      </c>
      <c r="G8" s="27">
        <v>6.2179641381041604</v>
      </c>
      <c r="H8" s="30">
        <v>6.7500000000000004E-2</v>
      </c>
      <c r="I8" s="57"/>
    </row>
    <row r="9" spans="1:9" x14ac:dyDescent="0.2">
      <c r="B9" s="25" t="s">
        <v>334</v>
      </c>
      <c r="C9" s="25" t="s">
        <v>335</v>
      </c>
      <c r="D9" s="25" t="s">
        <v>333</v>
      </c>
      <c r="E9" s="29">
        <v>3500</v>
      </c>
      <c r="F9" s="26">
        <v>16869.055</v>
      </c>
      <c r="G9" s="27">
        <v>4.8706500344439103</v>
      </c>
      <c r="H9" s="30">
        <v>6.9298999999999999E-2</v>
      </c>
      <c r="I9" s="57"/>
    </row>
    <row r="10" spans="1:9" x14ac:dyDescent="0.2">
      <c r="B10" s="25" t="s">
        <v>336</v>
      </c>
      <c r="C10" s="25" t="s">
        <v>337</v>
      </c>
      <c r="D10" s="25" t="s">
        <v>135</v>
      </c>
      <c r="E10" s="29">
        <v>3000</v>
      </c>
      <c r="F10" s="26">
        <v>14503.8</v>
      </c>
      <c r="G10" s="27">
        <v>4.1877232583311601</v>
      </c>
      <c r="H10" s="30">
        <v>6.7500000000000004E-2</v>
      </c>
      <c r="I10" s="57"/>
    </row>
    <row r="11" spans="1:9" x14ac:dyDescent="0.2">
      <c r="B11" s="25" t="s">
        <v>338</v>
      </c>
      <c r="C11" s="25" t="s">
        <v>339</v>
      </c>
      <c r="D11" s="25" t="s">
        <v>135</v>
      </c>
      <c r="E11" s="29">
        <v>2000</v>
      </c>
      <c r="F11" s="26">
        <v>9677.98</v>
      </c>
      <c r="G11" s="27">
        <v>2.7943505798248598</v>
      </c>
      <c r="H11" s="30">
        <v>6.7100000000000007E-2</v>
      </c>
      <c r="I11" s="57"/>
    </row>
    <row r="12" spans="1:9" x14ac:dyDescent="0.2">
      <c r="B12" s="25" t="s">
        <v>340</v>
      </c>
      <c r="C12" s="25" t="s">
        <v>341</v>
      </c>
      <c r="D12" s="25" t="s">
        <v>135</v>
      </c>
      <c r="E12" s="29">
        <v>2000</v>
      </c>
      <c r="F12" s="26">
        <v>9651.32</v>
      </c>
      <c r="G12" s="27">
        <v>2.78665296250615</v>
      </c>
      <c r="H12" s="30">
        <v>6.7625000000000005E-2</v>
      </c>
      <c r="I12" s="57"/>
    </row>
    <row r="13" spans="1:9" x14ac:dyDescent="0.2">
      <c r="B13" s="25" t="s">
        <v>342</v>
      </c>
      <c r="C13" s="25" t="s">
        <v>343</v>
      </c>
      <c r="D13" s="25" t="s">
        <v>333</v>
      </c>
      <c r="E13" s="29">
        <v>2000</v>
      </c>
      <c r="F13" s="26">
        <v>9649.59</v>
      </c>
      <c r="G13" s="27">
        <v>2.7861534547056501</v>
      </c>
      <c r="H13" s="30">
        <v>6.7625000000000005E-2</v>
      </c>
      <c r="I13" s="57"/>
    </row>
    <row r="14" spans="1:9" x14ac:dyDescent="0.2">
      <c r="B14" s="25" t="s">
        <v>344</v>
      </c>
      <c r="C14" s="25" t="s">
        <v>345</v>
      </c>
      <c r="D14" s="25" t="s">
        <v>333</v>
      </c>
      <c r="E14" s="29">
        <v>2000</v>
      </c>
      <c r="F14" s="26">
        <v>9468.7800000000007</v>
      </c>
      <c r="G14" s="27">
        <v>2.7339476712324302</v>
      </c>
      <c r="H14" s="30">
        <v>7.1349999999999997E-2</v>
      </c>
      <c r="I14" s="57"/>
    </row>
    <row r="15" spans="1:9" x14ac:dyDescent="0.2">
      <c r="B15" s="25" t="s">
        <v>346</v>
      </c>
      <c r="C15" s="25" t="s">
        <v>347</v>
      </c>
      <c r="D15" s="25" t="s">
        <v>135</v>
      </c>
      <c r="E15" s="29">
        <v>2000</v>
      </c>
      <c r="F15" s="26">
        <v>9463.9699999999993</v>
      </c>
      <c r="G15" s="27">
        <v>2.7325588663073401</v>
      </c>
      <c r="H15" s="30">
        <v>7.3050000000000004E-2</v>
      </c>
      <c r="I15" s="57"/>
    </row>
    <row r="16" spans="1:9" x14ac:dyDescent="0.2">
      <c r="B16" s="25" t="s">
        <v>348</v>
      </c>
      <c r="C16" s="25" t="s">
        <v>349</v>
      </c>
      <c r="D16" s="25" t="s">
        <v>135</v>
      </c>
      <c r="E16" s="29">
        <v>1800</v>
      </c>
      <c r="F16" s="26">
        <v>8701.3889999999992</v>
      </c>
      <c r="G16" s="27">
        <v>2.5123766940448</v>
      </c>
      <c r="H16" s="30">
        <v>6.8823999999999996E-2</v>
      </c>
      <c r="I16" s="57"/>
    </row>
    <row r="17" spans="2:9" x14ac:dyDescent="0.2">
      <c r="B17" s="25" t="s">
        <v>350</v>
      </c>
      <c r="C17" s="25" t="s">
        <v>351</v>
      </c>
      <c r="D17" s="25" t="s">
        <v>333</v>
      </c>
      <c r="E17" s="29">
        <v>1800</v>
      </c>
      <c r="F17" s="26">
        <v>8690.85</v>
      </c>
      <c r="G17" s="27">
        <v>2.5093337387213901</v>
      </c>
      <c r="H17" s="30">
        <v>6.7625000000000005E-2</v>
      </c>
      <c r="I17" s="57"/>
    </row>
    <row r="18" spans="2:9" x14ac:dyDescent="0.2">
      <c r="B18" s="25" t="s">
        <v>352</v>
      </c>
      <c r="C18" s="25" t="s">
        <v>353</v>
      </c>
      <c r="D18" s="25" t="s">
        <v>135</v>
      </c>
      <c r="E18" s="29">
        <v>1800</v>
      </c>
      <c r="F18" s="26">
        <v>8405.2800000000007</v>
      </c>
      <c r="G18" s="27">
        <v>2.4268803036987401</v>
      </c>
      <c r="H18" s="30">
        <v>7.5075000000000003E-2</v>
      </c>
      <c r="I18" s="57"/>
    </row>
    <row r="19" spans="2:9" x14ac:dyDescent="0.2">
      <c r="B19" s="25" t="s">
        <v>354</v>
      </c>
      <c r="C19" s="25" t="s">
        <v>355</v>
      </c>
      <c r="D19" s="25" t="s">
        <v>356</v>
      </c>
      <c r="E19" s="29">
        <v>1500</v>
      </c>
      <c r="F19" s="26">
        <v>7255.8525</v>
      </c>
      <c r="G19" s="27">
        <v>2.0950028456866701</v>
      </c>
      <c r="H19" s="30">
        <v>6.8999000000000005E-2</v>
      </c>
      <c r="I19" s="57"/>
    </row>
    <row r="20" spans="2:9" x14ac:dyDescent="0.2">
      <c r="B20" s="25" t="s">
        <v>357</v>
      </c>
      <c r="C20" s="25" t="s">
        <v>358</v>
      </c>
      <c r="D20" s="25" t="s">
        <v>356</v>
      </c>
      <c r="E20" s="29">
        <v>1500</v>
      </c>
      <c r="F20" s="26">
        <v>7248.0074999999997</v>
      </c>
      <c r="G20" s="27">
        <v>2.09273773661445</v>
      </c>
      <c r="H20" s="30">
        <v>6.7500000000000004E-2</v>
      </c>
      <c r="I20" s="57"/>
    </row>
    <row r="21" spans="2:9" x14ac:dyDescent="0.2">
      <c r="B21" s="25" t="s">
        <v>359</v>
      </c>
      <c r="C21" s="25" t="s">
        <v>360</v>
      </c>
      <c r="D21" s="25" t="s">
        <v>135</v>
      </c>
      <c r="E21" s="29">
        <v>1500</v>
      </c>
      <c r="F21" s="26">
        <v>7241.3549999999996</v>
      </c>
      <c r="G21" s="27">
        <v>2.0908169414451798</v>
      </c>
      <c r="H21" s="30">
        <v>6.7901000000000003E-2</v>
      </c>
      <c r="I21" s="57"/>
    </row>
    <row r="22" spans="2:9" x14ac:dyDescent="0.2">
      <c r="B22" s="25" t="s">
        <v>361</v>
      </c>
      <c r="C22" s="25" t="s">
        <v>362</v>
      </c>
      <c r="D22" s="25" t="s">
        <v>135</v>
      </c>
      <c r="E22" s="29">
        <v>1300</v>
      </c>
      <c r="F22" s="26">
        <v>6280.482</v>
      </c>
      <c r="G22" s="27">
        <v>1.81338135832886</v>
      </c>
      <c r="H22" s="30">
        <v>6.7501000000000005E-2</v>
      </c>
      <c r="I22" s="57"/>
    </row>
    <row r="23" spans="2:9" x14ac:dyDescent="0.2">
      <c r="B23" s="25" t="s">
        <v>363</v>
      </c>
      <c r="C23" s="25" t="s">
        <v>364</v>
      </c>
      <c r="D23" s="25" t="s">
        <v>135</v>
      </c>
      <c r="E23" s="29">
        <v>1000</v>
      </c>
      <c r="F23" s="26">
        <v>4857.58</v>
      </c>
      <c r="G23" s="27">
        <v>1.4025428332715699</v>
      </c>
      <c r="H23" s="30">
        <v>6.8598999999999993E-2</v>
      </c>
      <c r="I23" s="57"/>
    </row>
    <row r="24" spans="2:9" x14ac:dyDescent="0.2">
      <c r="B24" s="25" t="s">
        <v>365</v>
      </c>
      <c r="C24" s="25" t="s">
        <v>366</v>
      </c>
      <c r="D24" s="25" t="s">
        <v>135</v>
      </c>
      <c r="E24" s="29">
        <v>1000</v>
      </c>
      <c r="F24" s="26">
        <v>4837.1899999999996</v>
      </c>
      <c r="G24" s="27">
        <v>1.3966555708136399</v>
      </c>
      <c r="H24" s="30">
        <v>6.7501000000000005E-2</v>
      </c>
      <c r="I24" s="57"/>
    </row>
    <row r="25" spans="2:9" x14ac:dyDescent="0.2">
      <c r="B25" s="25" t="s">
        <v>367</v>
      </c>
      <c r="C25" s="25" t="s">
        <v>368</v>
      </c>
      <c r="D25" s="25" t="s">
        <v>135</v>
      </c>
      <c r="E25" s="29">
        <v>1000</v>
      </c>
      <c r="F25" s="26">
        <v>4833.0749999999998</v>
      </c>
      <c r="G25" s="27">
        <v>1.39546743520725</v>
      </c>
      <c r="H25" s="30">
        <v>6.6699999999999995E-2</v>
      </c>
      <c r="I25" s="57"/>
    </row>
    <row r="26" spans="2:9" x14ac:dyDescent="0.2">
      <c r="B26" s="25" t="s">
        <v>369</v>
      </c>
      <c r="C26" s="25" t="s">
        <v>370</v>
      </c>
      <c r="D26" s="25" t="s">
        <v>135</v>
      </c>
      <c r="E26" s="29">
        <v>1000</v>
      </c>
      <c r="F26" s="26">
        <v>4832.7250000000004</v>
      </c>
      <c r="G26" s="27">
        <v>1.3953663787158199</v>
      </c>
      <c r="H26" s="30">
        <v>6.7200999999999997E-2</v>
      </c>
      <c r="I26" s="57"/>
    </row>
    <row r="27" spans="2:9" x14ac:dyDescent="0.2">
      <c r="B27" s="25" t="s">
        <v>371</v>
      </c>
      <c r="C27" s="25" t="s">
        <v>372</v>
      </c>
      <c r="D27" s="25" t="s">
        <v>135</v>
      </c>
      <c r="E27" s="29">
        <v>1000</v>
      </c>
      <c r="F27" s="26">
        <v>4830.1750000000002</v>
      </c>
      <c r="G27" s="27">
        <v>1.39463010999253</v>
      </c>
      <c r="H27" s="30">
        <v>6.7900000000000002E-2</v>
      </c>
      <c r="I27" s="57"/>
    </row>
    <row r="28" spans="2:9" x14ac:dyDescent="0.2">
      <c r="B28" s="25" t="s">
        <v>373</v>
      </c>
      <c r="C28" s="25" t="s">
        <v>374</v>
      </c>
      <c r="D28" s="25" t="s">
        <v>333</v>
      </c>
      <c r="E28" s="29">
        <v>1000</v>
      </c>
      <c r="F28" s="26">
        <v>4829.415</v>
      </c>
      <c r="G28" s="27">
        <v>1.3944106730397099</v>
      </c>
      <c r="H28" s="30">
        <v>6.7500000000000004E-2</v>
      </c>
      <c r="I28" s="57"/>
    </row>
    <row r="29" spans="2:9" x14ac:dyDescent="0.2">
      <c r="B29" s="25" t="s">
        <v>375</v>
      </c>
      <c r="C29" s="25" t="s">
        <v>376</v>
      </c>
      <c r="D29" s="25" t="s">
        <v>135</v>
      </c>
      <c r="E29" s="29">
        <v>1000</v>
      </c>
      <c r="F29" s="26">
        <v>4828.5550000000003</v>
      </c>
      <c r="G29" s="27">
        <v>1.3941623628036199</v>
      </c>
      <c r="H29" s="30">
        <v>6.7499000000000003E-2</v>
      </c>
      <c r="I29" s="57"/>
    </row>
    <row r="30" spans="2:9" x14ac:dyDescent="0.2">
      <c r="B30" s="25" t="s">
        <v>377</v>
      </c>
      <c r="C30" s="25" t="s">
        <v>378</v>
      </c>
      <c r="D30" s="25" t="s">
        <v>333</v>
      </c>
      <c r="E30" s="29">
        <v>1000</v>
      </c>
      <c r="F30" s="26">
        <v>4817.37</v>
      </c>
      <c r="G30" s="27">
        <v>1.3909328860703201</v>
      </c>
      <c r="H30" s="30">
        <v>6.7501000000000005E-2</v>
      </c>
      <c r="I30" s="57"/>
    </row>
    <row r="31" spans="2:9" x14ac:dyDescent="0.2">
      <c r="B31" s="24" t="s">
        <v>123</v>
      </c>
      <c r="C31" s="24"/>
      <c r="D31" s="24"/>
      <c r="E31" s="24"/>
      <c r="F31" s="43">
        <f>SUM(F6:F30)</f>
        <v>216510.67129999999</v>
      </c>
      <c r="G31" s="44">
        <f>SUM(G6:G30)</f>
        <v>62.513739425523141</v>
      </c>
      <c r="H31" s="24"/>
      <c r="I31" s="24"/>
    </row>
    <row r="32" spans="2:9" x14ac:dyDescent="0.2">
      <c r="B32" s="24" t="s">
        <v>134</v>
      </c>
      <c r="C32" s="25"/>
      <c r="D32" s="25"/>
      <c r="E32" s="25"/>
      <c r="F32" s="26"/>
      <c r="G32" s="27"/>
      <c r="H32" s="25"/>
      <c r="I32" s="25"/>
    </row>
    <row r="33" spans="2:9" x14ac:dyDescent="0.2">
      <c r="B33" s="25" t="s">
        <v>379</v>
      </c>
      <c r="C33" s="25" t="s">
        <v>380</v>
      </c>
      <c r="D33" s="25" t="s">
        <v>135</v>
      </c>
      <c r="E33" s="29">
        <v>6000</v>
      </c>
      <c r="F33" s="26">
        <v>28314.6</v>
      </c>
      <c r="G33" s="27">
        <v>8.1753546636290793</v>
      </c>
      <c r="H33" s="30">
        <v>7.3400000000000007E-2</v>
      </c>
      <c r="I33" s="57"/>
    </row>
    <row r="34" spans="2:9" x14ac:dyDescent="0.2">
      <c r="B34" s="25" t="s">
        <v>381</v>
      </c>
      <c r="C34" s="25" t="s">
        <v>382</v>
      </c>
      <c r="D34" s="25" t="s">
        <v>135</v>
      </c>
      <c r="E34" s="29">
        <v>4000</v>
      </c>
      <c r="F34" s="26">
        <v>18870.36</v>
      </c>
      <c r="G34" s="27">
        <v>5.44849249611012</v>
      </c>
      <c r="H34" s="30">
        <v>7.6399999999999996E-2</v>
      </c>
      <c r="I34" s="57"/>
    </row>
    <row r="35" spans="2:9" x14ac:dyDescent="0.2">
      <c r="B35" s="25" t="s">
        <v>383</v>
      </c>
      <c r="C35" s="25" t="s">
        <v>384</v>
      </c>
      <c r="D35" s="25" t="s">
        <v>333</v>
      </c>
      <c r="E35" s="29">
        <v>3000</v>
      </c>
      <c r="F35" s="26">
        <v>14440.004999999999</v>
      </c>
      <c r="G35" s="27">
        <v>4.16930354727163</v>
      </c>
      <c r="H35" s="30">
        <v>7.4499999999999997E-2</v>
      </c>
      <c r="I35" s="57"/>
    </row>
    <row r="36" spans="2:9" x14ac:dyDescent="0.2">
      <c r="B36" s="25" t="s">
        <v>385</v>
      </c>
      <c r="C36" s="25" t="s">
        <v>386</v>
      </c>
      <c r="D36" s="25" t="s">
        <v>135</v>
      </c>
      <c r="E36" s="29">
        <v>2000</v>
      </c>
      <c r="F36" s="26">
        <v>9448.15</v>
      </c>
      <c r="G36" s="27">
        <v>2.7279911128946601</v>
      </c>
      <c r="H36" s="30">
        <v>7.5599E-2</v>
      </c>
      <c r="I36" s="57"/>
    </row>
    <row r="37" spans="2:9" x14ac:dyDescent="0.2">
      <c r="B37" s="25" t="s">
        <v>387</v>
      </c>
      <c r="C37" s="25" t="s">
        <v>388</v>
      </c>
      <c r="D37" s="25" t="s">
        <v>135</v>
      </c>
      <c r="E37" s="29">
        <v>2000</v>
      </c>
      <c r="F37" s="26">
        <v>9420.86</v>
      </c>
      <c r="G37" s="27">
        <v>2.72011159389137</v>
      </c>
      <c r="H37" s="30">
        <v>7.5550000000000006E-2</v>
      </c>
      <c r="I37" s="57"/>
    </row>
    <row r="38" spans="2:9" x14ac:dyDescent="0.2">
      <c r="B38" s="25" t="s">
        <v>389</v>
      </c>
      <c r="C38" s="25" t="s">
        <v>390</v>
      </c>
      <c r="D38" s="25" t="s">
        <v>135</v>
      </c>
      <c r="E38" s="29">
        <v>1500</v>
      </c>
      <c r="F38" s="26">
        <v>7076.415</v>
      </c>
      <c r="G38" s="27">
        <v>2.0431933480262701</v>
      </c>
      <c r="H38" s="30">
        <v>7.5600000000000001E-2</v>
      </c>
      <c r="I38" s="57"/>
    </row>
    <row r="39" spans="2:9" x14ac:dyDescent="0.2">
      <c r="B39" s="25" t="s">
        <v>391</v>
      </c>
      <c r="C39" s="25" t="s">
        <v>392</v>
      </c>
      <c r="D39" s="25" t="s">
        <v>135</v>
      </c>
      <c r="E39" s="29">
        <v>800</v>
      </c>
      <c r="F39" s="26">
        <v>3863.7840000000001</v>
      </c>
      <c r="G39" s="27">
        <v>1.1156012991055999</v>
      </c>
      <c r="H39" s="30">
        <v>7.2700000000000001E-2</v>
      </c>
      <c r="I39" s="57"/>
    </row>
    <row r="40" spans="2:9" x14ac:dyDescent="0.2">
      <c r="B40" s="24" t="s">
        <v>123</v>
      </c>
      <c r="C40" s="24"/>
      <c r="D40" s="24"/>
      <c r="E40" s="24"/>
      <c r="F40" s="43">
        <f>SUM(F32:F39)</f>
        <v>91434.173999999985</v>
      </c>
      <c r="G40" s="44">
        <f>SUM(G32:G39)</f>
        <v>26.400048060928732</v>
      </c>
      <c r="H40" s="24"/>
      <c r="I40" s="24"/>
    </row>
    <row r="41" spans="2:9" x14ac:dyDescent="0.2">
      <c r="B41" s="24" t="s">
        <v>136</v>
      </c>
      <c r="C41" s="25"/>
      <c r="D41" s="25"/>
      <c r="E41" s="25"/>
      <c r="F41" s="26"/>
      <c r="G41" s="27"/>
      <c r="H41" s="25"/>
      <c r="I41" s="25"/>
    </row>
    <row r="42" spans="2:9" x14ac:dyDescent="0.2">
      <c r="B42" s="25" t="s">
        <v>393</v>
      </c>
      <c r="C42" s="25" t="s">
        <v>394</v>
      </c>
      <c r="D42" s="25" t="s">
        <v>398</v>
      </c>
      <c r="E42" s="29">
        <v>15000000</v>
      </c>
      <c r="F42" s="26">
        <v>14649.48</v>
      </c>
      <c r="G42" s="27">
        <v>4.2297858573930398</v>
      </c>
      <c r="H42" s="30">
        <v>5.5985E-2</v>
      </c>
      <c r="I42" s="57"/>
    </row>
    <row r="43" spans="2:9" x14ac:dyDescent="0.2">
      <c r="B43" s="24" t="s">
        <v>123</v>
      </c>
      <c r="C43" s="24"/>
      <c r="D43" s="24"/>
      <c r="E43" s="24"/>
      <c r="F43" s="40">
        <f>SUM(F41:F42)</f>
        <v>14649.48</v>
      </c>
      <c r="G43" s="41">
        <f>SUM(G41:G42)</f>
        <v>4.2297858573930398</v>
      </c>
      <c r="H43" s="24"/>
      <c r="I43" s="24"/>
    </row>
    <row r="44" spans="2:9" x14ac:dyDescent="0.2">
      <c r="B44" s="42" t="s">
        <v>126</v>
      </c>
      <c r="C44" s="42"/>
      <c r="D44" s="42"/>
      <c r="E44" s="42"/>
      <c r="F44" s="43">
        <f>+F31+F40+F43</f>
        <v>322594.32529999997</v>
      </c>
      <c r="G44" s="44">
        <f>+G31+G40+G43</f>
        <v>93.143573343844906</v>
      </c>
      <c r="H44" s="24"/>
      <c r="I44" s="24"/>
    </row>
    <row r="45" spans="2:9" x14ac:dyDescent="0.2">
      <c r="B45" s="24" t="s">
        <v>395</v>
      </c>
      <c r="C45" s="25"/>
      <c r="D45" s="25"/>
      <c r="E45" s="25"/>
      <c r="F45" s="26"/>
      <c r="G45" s="27"/>
      <c r="H45" s="25"/>
      <c r="I45" s="25"/>
    </row>
    <row r="46" spans="2:9" x14ac:dyDescent="0.2">
      <c r="B46" s="25" t="s">
        <v>396</v>
      </c>
      <c r="C46" s="25" t="s">
        <v>397</v>
      </c>
      <c r="D46" s="25" t="s">
        <v>398</v>
      </c>
      <c r="E46" s="29">
        <v>25500000</v>
      </c>
      <c r="F46" s="26">
        <v>25520.068500000001</v>
      </c>
      <c r="G46" s="27">
        <v>7.3684816676770497</v>
      </c>
      <c r="H46" s="30">
        <v>5.2659999999999998E-2</v>
      </c>
      <c r="I46" s="57"/>
    </row>
    <row r="47" spans="2:9" x14ac:dyDescent="0.2">
      <c r="B47" s="24" t="s">
        <v>126</v>
      </c>
      <c r="C47" s="24"/>
      <c r="D47" s="24"/>
      <c r="E47" s="24"/>
      <c r="F47" s="43">
        <f>SUM(F46:F46)</f>
        <v>25520.068500000001</v>
      </c>
      <c r="G47" s="44">
        <f>SUM(G46:G46)</f>
        <v>7.3684816676770497</v>
      </c>
      <c r="H47" s="24"/>
      <c r="I47" s="24"/>
    </row>
    <row r="48" spans="2:9" x14ac:dyDescent="0.2">
      <c r="B48" s="24" t="s">
        <v>399</v>
      </c>
      <c r="C48" s="25"/>
      <c r="D48" s="25"/>
      <c r="E48" s="25"/>
      <c r="F48" s="26"/>
      <c r="G48" s="27"/>
      <c r="H48" s="25"/>
      <c r="I48" s="25"/>
    </row>
    <row r="49" spans="2:9" x14ac:dyDescent="0.2">
      <c r="B49" s="25" t="s">
        <v>400</v>
      </c>
      <c r="C49" s="25" t="s">
        <v>401</v>
      </c>
      <c r="D49" s="25"/>
      <c r="E49" s="29">
        <v>6926.55</v>
      </c>
      <c r="F49" s="26">
        <v>829.15151990000004</v>
      </c>
      <c r="G49" s="27">
        <v>0.239403267044903</v>
      </c>
      <c r="H49" s="25"/>
      <c r="I49" s="25"/>
    </row>
    <row r="50" spans="2:9" x14ac:dyDescent="0.2">
      <c r="B50" s="24" t="s">
        <v>123</v>
      </c>
      <c r="C50" s="24"/>
      <c r="D50" s="24"/>
      <c r="E50" s="24"/>
      <c r="F50" s="43">
        <f>SUM(F49:F49)</f>
        <v>829.15151990000004</v>
      </c>
      <c r="G50" s="44">
        <f>SUM(G49:G49)</f>
        <v>0.239403267044903</v>
      </c>
      <c r="H50" s="24"/>
      <c r="I50" s="24"/>
    </row>
    <row r="51" spans="2:9" x14ac:dyDescent="0.2">
      <c r="B51" s="24"/>
      <c r="C51" s="25"/>
      <c r="D51" s="25"/>
      <c r="E51" s="25"/>
      <c r="F51" s="26"/>
      <c r="G51" s="27"/>
      <c r="H51" s="25"/>
      <c r="I51" s="25"/>
    </row>
    <row r="52" spans="2:9" x14ac:dyDescent="0.2">
      <c r="B52" s="24" t="s">
        <v>139</v>
      </c>
      <c r="C52" s="24"/>
      <c r="D52" s="24"/>
      <c r="E52" s="24"/>
      <c r="F52" s="43">
        <v>5.4011136999999998</v>
      </c>
      <c r="G52" s="44">
        <v>1.55947885811863E-3</v>
      </c>
      <c r="H52" s="30">
        <v>4.6890670000000002E-2</v>
      </c>
      <c r="I52" s="30"/>
    </row>
    <row r="53" spans="2:9" x14ac:dyDescent="0.2">
      <c r="B53" s="25"/>
      <c r="C53" s="25"/>
      <c r="D53" s="25"/>
      <c r="E53" s="25"/>
      <c r="F53" s="26"/>
      <c r="G53" s="27"/>
      <c r="H53" s="25"/>
      <c r="I53" s="25"/>
    </row>
    <row r="54" spans="2:9" x14ac:dyDescent="0.2">
      <c r="B54" s="42" t="s">
        <v>142</v>
      </c>
      <c r="C54" s="42"/>
      <c r="D54" s="42"/>
      <c r="E54" s="42"/>
      <c r="F54" s="43">
        <f>F55-(F31+F40+F43+F47+F50+F52)</f>
        <v>-2608.0087618999532</v>
      </c>
      <c r="G54" s="44">
        <f>G55-(G31+G40+G43+G47+G50+G52)</f>
        <v>-0.75301775742497057</v>
      </c>
      <c r="H54" s="24"/>
      <c r="I54" s="24"/>
    </row>
    <row r="55" spans="2:9" x14ac:dyDescent="0.2">
      <c r="B55" s="42" t="s">
        <v>140</v>
      </c>
      <c r="C55" s="42"/>
      <c r="D55" s="42"/>
      <c r="E55" s="42"/>
      <c r="F55" s="43">
        <v>346340.93767170003</v>
      </c>
      <c r="G55" s="44">
        <v>100</v>
      </c>
      <c r="H55" s="45"/>
      <c r="I55" s="45"/>
    </row>
    <row r="57" spans="2:9" x14ac:dyDescent="0.2">
      <c r="B57" s="18" t="s">
        <v>403</v>
      </c>
    </row>
    <row r="58" spans="2:9" ht="40.049999999999997" customHeight="1" x14ac:dyDescent="0.2">
      <c r="B58" s="163" t="s">
        <v>404</v>
      </c>
      <c r="C58" s="163"/>
      <c r="D58" s="163"/>
      <c r="E58" s="163"/>
      <c r="F58" s="163"/>
      <c r="G58" s="163"/>
      <c r="H58" s="163"/>
      <c r="I58" s="163"/>
    </row>
    <row r="59" spans="2:9" x14ac:dyDescent="0.2">
      <c r="B59" s="61"/>
      <c r="C59" s="90"/>
      <c r="D59" s="90"/>
      <c r="E59" s="90"/>
      <c r="F59" s="13"/>
      <c r="H59" s="90"/>
      <c r="I59" s="90"/>
    </row>
    <row r="60" spans="2:9" x14ac:dyDescent="0.2">
      <c r="B60" s="129" t="s">
        <v>1633</v>
      </c>
      <c r="C60" s="90"/>
      <c r="D60" s="90"/>
      <c r="E60" s="90"/>
      <c r="F60" s="13"/>
      <c r="H60" s="90"/>
      <c r="I60" s="90"/>
    </row>
    <row r="61" spans="2:9" x14ac:dyDescent="0.2">
      <c r="B61" s="129"/>
      <c r="C61" s="90"/>
      <c r="D61" s="90"/>
      <c r="E61" s="90"/>
      <c r="F61" s="13"/>
      <c r="H61" s="90"/>
      <c r="I61" s="90"/>
    </row>
    <row r="62" spans="2:9" x14ac:dyDescent="0.2">
      <c r="B62" s="164" t="s">
        <v>1634</v>
      </c>
      <c r="C62" s="164"/>
      <c r="D62" s="164"/>
      <c r="E62" s="164"/>
      <c r="F62" s="164"/>
      <c r="G62" s="164"/>
      <c r="H62" s="164"/>
      <c r="I62" s="164"/>
    </row>
    <row r="63" spans="2:9" x14ac:dyDescent="0.2">
      <c r="B63" s="129"/>
    </row>
    <row r="64" spans="2:9" x14ac:dyDescent="0.2">
      <c r="B64" s="18" t="s">
        <v>157</v>
      </c>
    </row>
    <row r="65" spans="2:9" x14ac:dyDescent="0.2">
      <c r="B65" s="18"/>
    </row>
    <row r="66" spans="2:9" x14ac:dyDescent="0.2">
      <c r="B66" s="65" t="s">
        <v>1599</v>
      </c>
      <c r="C66" s="62"/>
      <c r="D66" s="62"/>
    </row>
    <row r="67" spans="2:9" x14ac:dyDescent="0.2">
      <c r="B67" s="65" t="s">
        <v>1630</v>
      </c>
      <c r="C67" s="62"/>
      <c r="D67" s="62"/>
    </row>
    <row r="68" spans="2:9" x14ac:dyDescent="0.2">
      <c r="B68" s="62"/>
      <c r="C68" s="62"/>
      <c r="D68" s="62"/>
    </row>
    <row r="69" spans="2:9" ht="20.399999999999999" x14ac:dyDescent="0.2">
      <c r="B69" s="101" t="s">
        <v>1602</v>
      </c>
      <c r="C69" s="67" t="s">
        <v>1603</v>
      </c>
      <c r="D69" s="67" t="s">
        <v>1635</v>
      </c>
    </row>
    <row r="70" spans="2:9" x14ac:dyDescent="0.2">
      <c r="B70" s="69" t="s">
        <v>1604</v>
      </c>
      <c r="C70" s="102">
        <v>1067.4621</v>
      </c>
      <c r="D70" s="102">
        <v>1073.8003000000001</v>
      </c>
    </row>
    <row r="71" spans="2:9" x14ac:dyDescent="0.2">
      <c r="B71" s="69" t="s">
        <v>1636</v>
      </c>
      <c r="C71" s="102" t="s">
        <v>1637</v>
      </c>
      <c r="D71" s="102">
        <v>1002.3902</v>
      </c>
    </row>
    <row r="72" spans="2:9" x14ac:dyDescent="0.2">
      <c r="B72" s="62"/>
      <c r="C72" s="62"/>
      <c r="D72" s="62"/>
    </row>
    <row r="73" spans="2:9" x14ac:dyDescent="0.2">
      <c r="B73" s="65" t="s">
        <v>1653</v>
      </c>
      <c r="C73" s="62"/>
      <c r="D73" s="62"/>
    </row>
    <row r="74" spans="2:9" x14ac:dyDescent="0.2">
      <c r="B74" s="65" t="s">
        <v>1638</v>
      </c>
      <c r="C74" s="62"/>
      <c r="D74" s="62"/>
    </row>
    <row r="75" spans="2:9" x14ac:dyDescent="0.2">
      <c r="B75" s="65" t="s">
        <v>1639</v>
      </c>
      <c r="C75" s="62"/>
      <c r="D75" s="62"/>
    </row>
    <row r="76" spans="2:9" x14ac:dyDescent="0.2">
      <c r="B76" s="73" t="s">
        <v>1640</v>
      </c>
      <c r="C76" s="62"/>
      <c r="D76" s="62"/>
    </row>
    <row r="77" spans="2:9" x14ac:dyDescent="0.2">
      <c r="B77" s="65" t="s">
        <v>1641</v>
      </c>
      <c r="C77" s="62"/>
      <c r="D77" s="62"/>
    </row>
    <row r="78" spans="2:9" x14ac:dyDescent="0.2">
      <c r="B78" s="18"/>
    </row>
    <row r="79" spans="2:9" x14ac:dyDescent="0.2">
      <c r="B79" s="18" t="s">
        <v>1570</v>
      </c>
      <c r="C79" s="18"/>
      <c r="D79" s="54"/>
      <c r="E79" s="18"/>
      <c r="H79" s="11"/>
      <c r="I79" s="11"/>
    </row>
    <row r="80" spans="2:9" x14ac:dyDescent="0.2">
      <c r="D80" s="55"/>
      <c r="E80" s="55"/>
      <c r="H80" s="11"/>
      <c r="I80" s="11"/>
    </row>
    <row r="81" spans="2:9" x14ac:dyDescent="0.2">
      <c r="H81" s="11"/>
      <c r="I81" s="11"/>
    </row>
    <row r="82" spans="2:9" x14ac:dyDescent="0.2">
      <c r="H82" s="11"/>
      <c r="I82" s="11"/>
    </row>
    <row r="83" spans="2:9" x14ac:dyDescent="0.2">
      <c r="H83" s="11"/>
      <c r="I83" s="11"/>
    </row>
    <row r="84" spans="2:9" x14ac:dyDescent="0.2">
      <c r="B84" s="18"/>
      <c r="H84" s="11"/>
      <c r="I84" s="11"/>
    </row>
    <row r="85" spans="2:9" x14ac:dyDescent="0.2">
      <c r="H85" s="11"/>
      <c r="I85" s="11"/>
    </row>
    <row r="86" spans="2:9" x14ac:dyDescent="0.2">
      <c r="H86" s="11"/>
      <c r="I86" s="11"/>
    </row>
    <row r="87" spans="2:9" x14ac:dyDescent="0.2">
      <c r="H87" s="11"/>
      <c r="I87" s="11"/>
    </row>
    <row r="88" spans="2:9" x14ac:dyDescent="0.2">
      <c r="H88" s="11"/>
      <c r="I88" s="11"/>
    </row>
    <row r="89" spans="2:9" x14ac:dyDescent="0.2">
      <c r="H89" s="11"/>
      <c r="I89" s="11"/>
    </row>
    <row r="90" spans="2:9" x14ac:dyDescent="0.2">
      <c r="H90" s="11"/>
      <c r="I90" s="11"/>
    </row>
    <row r="91" spans="2:9" x14ac:dyDescent="0.2">
      <c r="H91" s="11"/>
      <c r="I91" s="11"/>
    </row>
    <row r="92" spans="2:9" x14ac:dyDescent="0.2">
      <c r="H92" s="11"/>
      <c r="I92" s="11"/>
    </row>
    <row r="93" spans="2:9" x14ac:dyDescent="0.2">
      <c r="H93" s="11"/>
      <c r="I93" s="11"/>
    </row>
    <row r="94" spans="2:9" x14ac:dyDescent="0.2">
      <c r="H94" s="11"/>
      <c r="I94" s="11"/>
    </row>
    <row r="95" spans="2:9" x14ac:dyDescent="0.2">
      <c r="H95" s="11"/>
      <c r="I95" s="11"/>
    </row>
    <row r="96" spans="2:9" x14ac:dyDescent="0.2">
      <c r="H96" s="11"/>
      <c r="I96" s="11"/>
    </row>
    <row r="97" spans="2:9" x14ac:dyDescent="0.2">
      <c r="H97" s="11"/>
      <c r="I97" s="11"/>
    </row>
    <row r="98" spans="2:9" x14ac:dyDescent="0.2">
      <c r="H98" s="11"/>
      <c r="I98" s="11"/>
    </row>
    <row r="99" spans="2:9" x14ac:dyDescent="0.2">
      <c r="H99" s="11"/>
      <c r="I99" s="11"/>
    </row>
    <row r="100" spans="2:9" x14ac:dyDescent="0.2">
      <c r="B100" s="18" t="s">
        <v>1568</v>
      </c>
      <c r="H100" s="11"/>
      <c r="I100" s="11"/>
    </row>
    <row r="101" spans="2:9" x14ac:dyDescent="0.2">
      <c r="B101" s="62" t="s">
        <v>1571</v>
      </c>
      <c r="H101" s="11"/>
      <c r="I101" s="11"/>
    </row>
    <row r="102" spans="2:9" x14ac:dyDescent="0.2">
      <c r="H102" s="11"/>
      <c r="I102" s="11"/>
    </row>
    <row r="103" spans="2:9" x14ac:dyDescent="0.2">
      <c r="H103" s="11"/>
      <c r="I103" s="11"/>
    </row>
    <row r="104" spans="2:9" x14ac:dyDescent="0.2">
      <c r="H104" s="11"/>
      <c r="I104" s="11"/>
    </row>
    <row r="105" spans="2:9" x14ac:dyDescent="0.2">
      <c r="H105" s="11"/>
      <c r="I105" s="11"/>
    </row>
    <row r="106" spans="2:9" x14ac:dyDescent="0.2">
      <c r="H106" s="11"/>
      <c r="I106" s="11"/>
    </row>
    <row r="107" spans="2:9" x14ac:dyDescent="0.2">
      <c r="H107" s="11"/>
      <c r="I107" s="11"/>
    </row>
    <row r="108" spans="2:9" x14ac:dyDescent="0.2">
      <c r="H108" s="11"/>
      <c r="I108" s="11"/>
    </row>
    <row r="109" spans="2:9" x14ac:dyDescent="0.2">
      <c r="H109" s="11"/>
      <c r="I109" s="11"/>
    </row>
    <row r="110" spans="2:9" x14ac:dyDescent="0.2">
      <c r="H110" s="11"/>
      <c r="I110" s="11"/>
    </row>
    <row r="111" spans="2:9" x14ac:dyDescent="0.2">
      <c r="H111" s="11"/>
      <c r="I111" s="11"/>
    </row>
    <row r="112" spans="2:9" x14ac:dyDescent="0.2">
      <c r="H112" s="11"/>
      <c r="I112" s="11"/>
    </row>
    <row r="113" spans="8:9" x14ac:dyDescent="0.2">
      <c r="H113" s="11"/>
      <c r="I113" s="11"/>
    </row>
    <row r="114" spans="8:9" x14ac:dyDescent="0.2">
      <c r="H114" s="11"/>
      <c r="I114" s="11"/>
    </row>
    <row r="115" spans="8:9" x14ac:dyDescent="0.2">
      <c r="H115" s="11"/>
      <c r="I115" s="11"/>
    </row>
    <row r="116" spans="8:9" x14ac:dyDescent="0.2">
      <c r="H116" s="11"/>
      <c r="I116" s="11"/>
    </row>
    <row r="117" spans="8:9" x14ac:dyDescent="0.2">
      <c r="H117" s="11"/>
      <c r="I117" s="11"/>
    </row>
    <row r="118" spans="8:9" x14ac:dyDescent="0.2">
      <c r="H118" s="11"/>
      <c r="I118" s="11"/>
    </row>
    <row r="119" spans="8:9" x14ac:dyDescent="0.2">
      <c r="H119" s="11"/>
      <c r="I119" s="11"/>
    </row>
    <row r="120" spans="8:9" x14ac:dyDescent="0.2">
      <c r="H120" s="11"/>
      <c r="I120" s="11"/>
    </row>
    <row r="121" spans="8:9" x14ac:dyDescent="0.2">
      <c r="H121" s="11"/>
      <c r="I121" s="11"/>
    </row>
    <row r="122" spans="8:9" x14ac:dyDescent="0.2">
      <c r="H122" s="11"/>
      <c r="I122" s="11"/>
    </row>
  </sheetData>
  <mergeCells count="3">
    <mergeCell ref="B1:C1"/>
    <mergeCell ref="B58:I58"/>
    <mergeCell ref="B62:I62"/>
  </mergeCells>
  <conditionalFormatting sqref="G1:G3 G5:G57 G59:G61 G63:G122">
    <cfRule type="cellIs" dxfId="6" priority="1" stopIfTrue="1" operator="between">
      <formula>0.009</formula>
      <formula>-0.009</formula>
    </cfRule>
  </conditionalFormatting>
  <hyperlinks>
    <hyperlink ref="A2" location="Index!A1" display="-" xr:uid="{8B1768E3-0ECF-4F21-9C50-99A3BA43249A}"/>
  </hyperlinks>
  <pageMargins left="0.7" right="0.7" top="0.75" bottom="0.75" header="0.3" footer="0.3"/>
  <pageSetup paperSize="9" scale="54" orientation="portrait" r:id="rId1"/>
  <headerFooter>
    <oddFooter>&amp;C&amp;1#&amp;"Calibri"&amp;10&amp;K000000RESTRICTED</oddFooter>
    <evenFooter>&amp;LPUBLIC</evenFooter>
    <firstFooter>&amp;LPUBLIC</first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27FDB-9207-45EC-A38F-9738574D8A52}">
  <dimension ref="A1:I102"/>
  <sheetViews>
    <sheetView view="pageBreakPreview" zoomScaleNormal="100" zoomScaleSheetLayoutView="100" workbookViewId="0"/>
  </sheetViews>
  <sheetFormatPr defaultColWidth="9.21875" defaultRowHeight="10.199999999999999" x14ac:dyDescent="0.2"/>
  <cols>
    <col min="1" max="1" width="7.21875" style="6" customWidth="1"/>
    <col min="2" max="2" width="52.77734375" style="6" bestFit="1" customWidth="1"/>
    <col min="3" max="3" width="10.44140625" style="6" bestFit="1" customWidth="1"/>
    <col min="4" max="5" width="13.77734375" style="6" bestFit="1" customWidth="1"/>
    <col min="6" max="6" width="12.77734375" style="8" bestFit="1" customWidth="1"/>
    <col min="7" max="7" width="12.21875" style="13" customWidth="1"/>
    <col min="8" max="8" width="13.77734375" style="6" bestFit="1" customWidth="1"/>
    <col min="9" max="9" width="10.5546875" style="6" bestFit="1" customWidth="1"/>
    <col min="10" max="16384" width="9.21875" style="6"/>
  </cols>
  <sheetData>
    <row r="1" spans="1:9" s="1" customFormat="1" ht="16.8" customHeight="1" x14ac:dyDescent="0.25">
      <c r="B1" s="146" t="s">
        <v>13</v>
      </c>
      <c r="C1" s="147"/>
      <c r="D1" s="10"/>
      <c r="F1" s="5"/>
      <c r="G1" s="13"/>
    </row>
    <row r="2" spans="1:9" s="1" customFormat="1" ht="14.4" x14ac:dyDescent="0.3">
      <c r="A2" s="59" t="s">
        <v>1598</v>
      </c>
      <c r="F2" s="5"/>
      <c r="G2" s="13"/>
    </row>
    <row r="3" spans="1:9" s="1" customFormat="1" ht="12" x14ac:dyDescent="0.2">
      <c r="B3" s="7" t="s">
        <v>9</v>
      </c>
      <c r="C3" s="2"/>
      <c r="D3" s="3"/>
      <c r="E3" s="3"/>
      <c r="F3" s="4"/>
      <c r="G3" s="13"/>
    </row>
    <row r="4" spans="1:9" s="1" customFormat="1" ht="46.5" customHeight="1" x14ac:dyDescent="0.2">
      <c r="B4" s="125" t="s">
        <v>7</v>
      </c>
      <c r="C4" s="125" t="s">
        <v>8</v>
      </c>
      <c r="D4" s="68" t="s">
        <v>402</v>
      </c>
      <c r="E4" s="68" t="s">
        <v>0</v>
      </c>
      <c r="F4" s="126" t="s">
        <v>4</v>
      </c>
      <c r="G4" s="127" t="s">
        <v>5</v>
      </c>
      <c r="H4" s="128" t="s">
        <v>6</v>
      </c>
      <c r="I4" s="128" t="s">
        <v>327</v>
      </c>
    </row>
    <row r="5" spans="1:9" x14ac:dyDescent="0.2">
      <c r="B5" s="24" t="s">
        <v>133</v>
      </c>
      <c r="C5" s="25"/>
      <c r="D5" s="25"/>
      <c r="E5" s="25"/>
      <c r="F5" s="26"/>
      <c r="G5" s="27"/>
      <c r="H5" s="25"/>
      <c r="I5" s="25"/>
    </row>
    <row r="6" spans="1:9" x14ac:dyDescent="0.2">
      <c r="B6" s="24" t="s">
        <v>136</v>
      </c>
      <c r="C6" s="25"/>
      <c r="D6" s="25"/>
      <c r="E6" s="25"/>
      <c r="F6" s="26"/>
      <c r="G6" s="27"/>
      <c r="H6" s="25"/>
      <c r="I6" s="25"/>
    </row>
    <row r="7" spans="1:9" x14ac:dyDescent="0.2">
      <c r="B7" s="25" t="s">
        <v>405</v>
      </c>
      <c r="C7" s="25" t="s">
        <v>406</v>
      </c>
      <c r="D7" s="25" t="s">
        <v>398</v>
      </c>
      <c r="E7" s="29">
        <v>2500000</v>
      </c>
      <c r="F7" s="26">
        <v>2496.8125</v>
      </c>
      <c r="G7" s="27">
        <v>3.17561533183527</v>
      </c>
      <c r="H7" s="30">
        <v>5.1774000000000001E-2</v>
      </c>
      <c r="I7" s="57"/>
    </row>
    <row r="8" spans="1:9" x14ac:dyDescent="0.2">
      <c r="B8" s="25" t="s">
        <v>407</v>
      </c>
      <c r="C8" s="25" t="s">
        <v>408</v>
      </c>
      <c r="D8" s="25" t="s">
        <v>398</v>
      </c>
      <c r="E8" s="29">
        <v>2500000</v>
      </c>
      <c r="F8" s="26">
        <v>2492.1475</v>
      </c>
      <c r="G8" s="27">
        <v>3.16968206871559</v>
      </c>
      <c r="H8" s="30">
        <v>5.0002999999999999E-2</v>
      </c>
      <c r="I8" s="57"/>
    </row>
    <row r="9" spans="1:9" x14ac:dyDescent="0.2">
      <c r="B9" s="25" t="s">
        <v>409</v>
      </c>
      <c r="C9" s="25" t="s">
        <v>410</v>
      </c>
      <c r="D9" s="25" t="s">
        <v>398</v>
      </c>
      <c r="E9" s="29">
        <v>2000000</v>
      </c>
      <c r="F9" s="26">
        <v>1999.432</v>
      </c>
      <c r="G9" s="27">
        <v>2.5430131073767299</v>
      </c>
      <c r="H9" s="30">
        <v>5.1845000000000002E-2</v>
      </c>
      <c r="I9" s="57"/>
    </row>
    <row r="10" spans="1:9" x14ac:dyDescent="0.2">
      <c r="B10" s="24" t="s">
        <v>123</v>
      </c>
      <c r="C10" s="24"/>
      <c r="D10" s="24"/>
      <c r="E10" s="24"/>
      <c r="F10" s="40">
        <f>SUM(F6:F9)</f>
        <v>6988.3919999999998</v>
      </c>
      <c r="G10" s="41">
        <f>SUM(G6:G9)</f>
        <v>8.8883105079275904</v>
      </c>
      <c r="H10" s="24"/>
      <c r="I10" s="24"/>
    </row>
    <row r="11" spans="1:9" x14ac:dyDescent="0.2">
      <c r="B11" s="42" t="s">
        <v>126</v>
      </c>
      <c r="C11" s="42"/>
      <c r="D11" s="42"/>
      <c r="E11" s="42"/>
      <c r="F11" s="43">
        <f>+F10</f>
        <v>6988.3919999999998</v>
      </c>
      <c r="G11" s="44">
        <f>+G10</f>
        <v>8.8883105079275904</v>
      </c>
      <c r="H11" s="24"/>
      <c r="I11" s="24"/>
    </row>
    <row r="12" spans="1:9" x14ac:dyDescent="0.2">
      <c r="B12" s="24"/>
      <c r="C12" s="25"/>
      <c r="D12" s="25"/>
      <c r="E12" s="25"/>
      <c r="F12" s="26"/>
      <c r="G12" s="27"/>
      <c r="H12" s="25"/>
      <c r="I12" s="25"/>
    </row>
    <row r="13" spans="1:9" x14ac:dyDescent="0.2">
      <c r="B13" s="24" t="s">
        <v>139</v>
      </c>
      <c r="C13" s="24"/>
      <c r="D13" s="24"/>
      <c r="E13" s="24"/>
      <c r="F13" s="43">
        <v>118.2533085</v>
      </c>
      <c r="G13" s="44">
        <v>0.15040257108326999</v>
      </c>
      <c r="H13" s="30">
        <v>4.6890670000000002E-2</v>
      </c>
      <c r="I13" s="30"/>
    </row>
    <row r="14" spans="1:9" x14ac:dyDescent="0.2">
      <c r="B14" s="25"/>
      <c r="C14" s="25"/>
      <c r="D14" s="25"/>
      <c r="E14" s="25"/>
      <c r="F14" s="26"/>
      <c r="G14" s="27"/>
      <c r="H14" s="25"/>
      <c r="I14" s="25"/>
    </row>
    <row r="15" spans="1:9" x14ac:dyDescent="0.2">
      <c r="B15" s="24" t="s">
        <v>411</v>
      </c>
      <c r="C15" s="25"/>
      <c r="D15" s="25"/>
      <c r="E15" s="25"/>
      <c r="F15" s="26"/>
      <c r="G15" s="27"/>
      <c r="H15" s="25"/>
      <c r="I15" s="25"/>
    </row>
    <row r="16" spans="1:9" x14ac:dyDescent="0.2">
      <c r="B16" s="25" t="s">
        <v>412</v>
      </c>
      <c r="C16" s="25"/>
      <c r="D16" s="25"/>
      <c r="E16" s="25"/>
      <c r="F16" s="26">
        <v>10359.763888900001</v>
      </c>
      <c r="G16" s="27">
        <v>13.176249734324999</v>
      </c>
      <c r="H16" s="28">
        <v>5.1999999999999998E-2</v>
      </c>
      <c r="I16" s="25"/>
    </row>
    <row r="17" spans="2:9" x14ac:dyDescent="0.2">
      <c r="B17" s="25" t="s">
        <v>412</v>
      </c>
      <c r="C17" s="25"/>
      <c r="D17" s="25"/>
      <c r="E17" s="25"/>
      <c r="F17" s="26">
        <v>9486.7649999999994</v>
      </c>
      <c r="G17" s="27">
        <v>12.0659105894088</v>
      </c>
      <c r="H17" s="28">
        <v>5.1999999999999998E-2</v>
      </c>
      <c r="I17" s="25"/>
    </row>
    <row r="18" spans="2:9" x14ac:dyDescent="0.2">
      <c r="B18" s="25" t="s">
        <v>412</v>
      </c>
      <c r="C18" s="25"/>
      <c r="D18" s="25"/>
      <c r="E18" s="25"/>
      <c r="F18" s="26">
        <v>8733.3887500000001</v>
      </c>
      <c r="G18" s="27">
        <v>11.107715622770099</v>
      </c>
      <c r="H18" s="28">
        <v>5.1999999999999998E-2</v>
      </c>
      <c r="I18" s="25"/>
    </row>
    <row r="19" spans="2:9" x14ac:dyDescent="0.2">
      <c r="B19" s="25" t="s">
        <v>412</v>
      </c>
      <c r="C19" s="25"/>
      <c r="D19" s="25"/>
      <c r="E19" s="25"/>
      <c r="F19" s="26">
        <v>6799.4897910999998</v>
      </c>
      <c r="G19" s="27">
        <v>8.6480518778540905</v>
      </c>
      <c r="H19" s="28">
        <v>5.1999999999999998E-2</v>
      </c>
      <c r="I19" s="25"/>
    </row>
    <row r="20" spans="2:9" x14ac:dyDescent="0.2">
      <c r="B20" s="25" t="s">
        <v>412</v>
      </c>
      <c r="C20" s="25"/>
      <c r="D20" s="25"/>
      <c r="E20" s="25"/>
      <c r="F20" s="26">
        <v>5499.8444149999996</v>
      </c>
      <c r="G20" s="27">
        <v>6.9950748191874998</v>
      </c>
      <c r="H20" s="28">
        <v>5.1999999999999998E-2</v>
      </c>
      <c r="I20" s="25"/>
    </row>
    <row r="21" spans="2:9" x14ac:dyDescent="0.2">
      <c r="B21" s="25" t="s">
        <v>412</v>
      </c>
      <c r="C21" s="25"/>
      <c r="D21" s="25"/>
      <c r="E21" s="25"/>
      <c r="F21" s="26">
        <v>5499.6767399999999</v>
      </c>
      <c r="G21" s="27">
        <v>6.9948615587601504</v>
      </c>
      <c r="H21" s="28">
        <v>5.1999999999999998E-2</v>
      </c>
      <c r="I21" s="25"/>
    </row>
    <row r="22" spans="2:9" x14ac:dyDescent="0.2">
      <c r="B22" s="25" t="s">
        <v>412</v>
      </c>
      <c r="C22" s="25"/>
      <c r="D22" s="25"/>
      <c r="E22" s="25"/>
      <c r="F22" s="26">
        <v>4298.5016667</v>
      </c>
      <c r="G22" s="27">
        <v>5.4671257039493302</v>
      </c>
      <c r="H22" s="28">
        <v>5.1999999999999998E-2</v>
      </c>
      <c r="I22" s="25"/>
    </row>
    <row r="23" spans="2:9" x14ac:dyDescent="0.2">
      <c r="B23" s="25" t="s">
        <v>412</v>
      </c>
      <c r="C23" s="25"/>
      <c r="D23" s="25"/>
      <c r="E23" s="25"/>
      <c r="F23" s="26">
        <v>2619.6513888999998</v>
      </c>
      <c r="G23" s="27">
        <v>3.3318501548091399</v>
      </c>
      <c r="H23" s="28">
        <v>5.1999999999999998E-2</v>
      </c>
      <c r="I23" s="25"/>
    </row>
    <row r="24" spans="2:9" x14ac:dyDescent="0.2">
      <c r="B24" s="25" t="s">
        <v>412</v>
      </c>
      <c r="C24" s="25"/>
      <c r="D24" s="25"/>
      <c r="E24" s="25"/>
      <c r="F24" s="26">
        <v>2608.5124999999998</v>
      </c>
      <c r="G24" s="27">
        <v>3.3176829610889702</v>
      </c>
      <c r="H24" s="28">
        <v>5.1999999999999998E-2</v>
      </c>
      <c r="I24" s="25"/>
    </row>
    <row r="25" spans="2:9" x14ac:dyDescent="0.2">
      <c r="B25" s="25" t="s">
        <v>412</v>
      </c>
      <c r="C25" s="25"/>
      <c r="D25" s="25"/>
      <c r="E25" s="25"/>
      <c r="F25" s="26">
        <v>2589.4319443999998</v>
      </c>
      <c r="G25" s="27">
        <v>3.2934150174995702</v>
      </c>
      <c r="H25" s="28">
        <v>5.1200000000000002E-2</v>
      </c>
      <c r="I25" s="25"/>
    </row>
    <row r="26" spans="2:9" x14ac:dyDescent="0.2">
      <c r="B26" s="25" t="s">
        <v>412</v>
      </c>
      <c r="C26" s="25"/>
      <c r="D26" s="25"/>
      <c r="E26" s="25"/>
      <c r="F26" s="26">
        <v>2552.8111110999998</v>
      </c>
      <c r="G26" s="27">
        <v>3.2468381601296001</v>
      </c>
      <c r="H26" s="28">
        <v>5.1200000000000002E-2</v>
      </c>
      <c r="I26" s="25"/>
    </row>
    <row r="27" spans="2:9" x14ac:dyDescent="0.2">
      <c r="B27" s="25" t="s">
        <v>412</v>
      </c>
      <c r="C27" s="25"/>
      <c r="D27" s="25"/>
      <c r="E27" s="25"/>
      <c r="F27" s="26">
        <v>2549.3555556000001</v>
      </c>
      <c r="G27" s="27">
        <v>3.24244315048198</v>
      </c>
      <c r="H27" s="28">
        <v>5.1200000000000002E-2</v>
      </c>
      <c r="I27" s="25"/>
    </row>
    <row r="28" spans="2:9" x14ac:dyDescent="0.2">
      <c r="B28" s="25" t="s">
        <v>412</v>
      </c>
      <c r="C28" s="25"/>
      <c r="D28" s="25"/>
      <c r="E28" s="25"/>
      <c r="F28" s="26">
        <v>2548.3041667000002</v>
      </c>
      <c r="G28" s="27">
        <v>3.2411059228324999</v>
      </c>
      <c r="H28" s="28">
        <v>5.1200000000000002E-2</v>
      </c>
      <c r="I28" s="25"/>
    </row>
    <row r="29" spans="2:9" x14ac:dyDescent="0.2">
      <c r="B29" s="25" t="s">
        <v>412</v>
      </c>
      <c r="C29" s="25"/>
      <c r="D29" s="25"/>
      <c r="E29" s="25"/>
      <c r="F29" s="26">
        <v>2540.3861111000001</v>
      </c>
      <c r="G29" s="27">
        <v>3.2310352031602498</v>
      </c>
      <c r="H29" s="28">
        <v>5.1200000000000002E-2</v>
      </c>
      <c r="I29" s="25"/>
    </row>
    <row r="30" spans="2:9" x14ac:dyDescent="0.2">
      <c r="B30" s="25" t="s">
        <v>412</v>
      </c>
      <c r="C30" s="25"/>
      <c r="D30" s="25"/>
      <c r="E30" s="25"/>
      <c r="F30" s="26">
        <v>2071.5855556000001</v>
      </c>
      <c r="G30" s="27">
        <v>2.6347828888119702</v>
      </c>
      <c r="H30" s="28">
        <v>5.1200000000000002E-2</v>
      </c>
      <c r="I30" s="25"/>
    </row>
    <row r="31" spans="2:9" x14ac:dyDescent="0.2">
      <c r="B31" s="25" t="s">
        <v>412</v>
      </c>
      <c r="C31" s="25"/>
      <c r="D31" s="25"/>
      <c r="E31" s="25"/>
      <c r="F31" s="26">
        <v>1199.8368800000001</v>
      </c>
      <c r="G31" s="27">
        <v>1.5260338498903701</v>
      </c>
      <c r="H31" s="28">
        <v>5.1200000000000002E-2</v>
      </c>
      <c r="I31" s="25"/>
    </row>
    <row r="32" spans="2:9" x14ac:dyDescent="0.2">
      <c r="B32" s="25" t="s">
        <v>412</v>
      </c>
      <c r="C32" s="25"/>
      <c r="D32" s="25"/>
      <c r="E32" s="25"/>
      <c r="F32" s="26">
        <v>1079.95</v>
      </c>
      <c r="G32" s="27">
        <v>1.3735535918758399</v>
      </c>
      <c r="H32" s="28">
        <v>5.1200000000000002E-2</v>
      </c>
      <c r="I32" s="25"/>
    </row>
    <row r="33" spans="2:9" x14ac:dyDescent="0.2">
      <c r="B33" s="25" t="s">
        <v>412</v>
      </c>
      <c r="C33" s="25"/>
      <c r="D33" s="25"/>
      <c r="E33" s="25"/>
      <c r="F33" s="26">
        <v>899.79829170000005</v>
      </c>
      <c r="G33" s="27">
        <v>1.14442444143551</v>
      </c>
      <c r="H33" s="28">
        <v>5.1999999999999998E-2</v>
      </c>
      <c r="I33" s="25"/>
    </row>
    <row r="34" spans="2:9" x14ac:dyDescent="0.2">
      <c r="B34" s="24" t="s">
        <v>126</v>
      </c>
      <c r="C34" s="24"/>
      <c r="D34" s="24"/>
      <c r="E34" s="24"/>
      <c r="F34" s="43">
        <v>73937.0537568</v>
      </c>
      <c r="G34" s="44">
        <v>94.038155248270655</v>
      </c>
      <c r="H34" s="25"/>
      <c r="I34" s="25"/>
    </row>
    <row r="35" spans="2:9" x14ac:dyDescent="0.2">
      <c r="B35" s="25"/>
      <c r="C35" s="25"/>
      <c r="D35" s="25"/>
      <c r="E35" s="25"/>
      <c r="F35" s="26"/>
      <c r="G35" s="27"/>
      <c r="H35" s="25"/>
      <c r="I35" s="25"/>
    </row>
    <row r="36" spans="2:9" x14ac:dyDescent="0.2">
      <c r="B36" s="42" t="s">
        <v>142</v>
      </c>
      <c r="C36" s="42"/>
      <c r="D36" s="42"/>
      <c r="E36" s="42"/>
      <c r="F36" s="43">
        <f>F37-(F10+F13+F34)</f>
        <v>-2419.1731357999961</v>
      </c>
      <c r="G36" s="44">
        <f>G37-(G10+G13+G34)</f>
        <v>-3.0768683272815167</v>
      </c>
      <c r="H36" s="24"/>
      <c r="I36" s="24"/>
    </row>
    <row r="37" spans="2:9" x14ac:dyDescent="0.2">
      <c r="B37" s="42" t="s">
        <v>140</v>
      </c>
      <c r="C37" s="42"/>
      <c r="D37" s="42"/>
      <c r="E37" s="42"/>
      <c r="F37" s="43">
        <v>78624.5259295</v>
      </c>
      <c r="G37" s="44">
        <v>100</v>
      </c>
      <c r="H37" s="45"/>
      <c r="I37" s="45"/>
    </row>
    <row r="39" spans="2:9" ht="40.049999999999997" customHeight="1" x14ac:dyDescent="0.2">
      <c r="B39" s="163" t="s">
        <v>404</v>
      </c>
      <c r="C39" s="163"/>
      <c r="D39" s="163"/>
      <c r="E39" s="163"/>
      <c r="F39" s="163"/>
      <c r="G39" s="163"/>
      <c r="H39" s="163"/>
      <c r="I39" s="163"/>
    </row>
    <row r="40" spans="2:9" x14ac:dyDescent="0.2">
      <c r="B40" s="18"/>
    </row>
    <row r="41" spans="2:9" ht="10.5" customHeight="1" x14ac:dyDescent="0.2">
      <c r="B41" s="157" t="s">
        <v>1634</v>
      </c>
      <c r="C41" s="157"/>
      <c r="D41" s="157"/>
      <c r="E41" s="157"/>
      <c r="F41" s="157"/>
      <c r="G41" s="157"/>
      <c r="H41" s="157"/>
      <c r="I41" s="157"/>
    </row>
    <row r="42" spans="2:9" x14ac:dyDescent="0.2">
      <c r="B42" s="18"/>
    </row>
    <row r="43" spans="2:9" x14ac:dyDescent="0.2">
      <c r="B43" s="18" t="s">
        <v>157</v>
      </c>
    </row>
    <row r="44" spans="2:9" x14ac:dyDescent="0.2">
      <c r="B44" s="18"/>
    </row>
    <row r="45" spans="2:9" x14ac:dyDescent="0.2">
      <c r="B45" s="65" t="s">
        <v>1599</v>
      </c>
      <c r="C45" s="62"/>
      <c r="D45" s="62"/>
    </row>
    <row r="46" spans="2:9" x14ac:dyDescent="0.2">
      <c r="B46" s="65" t="s">
        <v>1630</v>
      </c>
      <c r="C46" s="62"/>
      <c r="D46" s="62"/>
    </row>
    <row r="47" spans="2:9" x14ac:dyDescent="0.2">
      <c r="B47" s="62"/>
      <c r="C47" s="62"/>
      <c r="D47" s="62"/>
    </row>
    <row r="48" spans="2:9" ht="20.399999999999999" x14ac:dyDescent="0.2">
      <c r="B48" s="101" t="s">
        <v>1602</v>
      </c>
      <c r="C48" s="67" t="s">
        <v>1603</v>
      </c>
      <c r="D48" s="67" t="s">
        <v>1635</v>
      </c>
    </row>
    <row r="49" spans="2:9" x14ac:dyDescent="0.2">
      <c r="B49" s="69" t="s">
        <v>1604</v>
      </c>
      <c r="C49" s="102">
        <v>1057.9602</v>
      </c>
      <c r="D49" s="102">
        <v>1062.4999</v>
      </c>
    </row>
    <row r="50" spans="2:9" x14ac:dyDescent="0.2">
      <c r="B50" s="69" t="s">
        <v>1642</v>
      </c>
      <c r="C50" s="70">
        <v>1034.5396000000001</v>
      </c>
      <c r="D50" s="70">
        <v>1038.9712999999999</v>
      </c>
    </row>
    <row r="51" spans="2:9" x14ac:dyDescent="0.2">
      <c r="B51" s="69" t="s">
        <v>1636</v>
      </c>
      <c r="C51" s="70" t="s">
        <v>1637</v>
      </c>
      <c r="D51" s="70">
        <v>1001.0934999999999</v>
      </c>
    </row>
    <row r="52" spans="2:9" x14ac:dyDescent="0.2">
      <c r="B52" s="62"/>
      <c r="C52" s="62"/>
      <c r="D52" s="62"/>
    </row>
    <row r="53" spans="2:9" x14ac:dyDescent="0.2">
      <c r="B53" s="65" t="s">
        <v>1678</v>
      </c>
      <c r="C53" s="62"/>
      <c r="D53" s="62"/>
    </row>
    <row r="54" spans="2:9" x14ac:dyDescent="0.2">
      <c r="B54" s="65" t="s">
        <v>1638</v>
      </c>
      <c r="C54" s="62"/>
      <c r="D54" s="62"/>
    </row>
    <row r="55" spans="2:9" x14ac:dyDescent="0.2">
      <c r="B55" s="65" t="s">
        <v>1639</v>
      </c>
      <c r="C55" s="62"/>
      <c r="D55" s="62"/>
    </row>
    <row r="56" spans="2:9" x14ac:dyDescent="0.2">
      <c r="B56" s="73" t="s">
        <v>1643</v>
      </c>
      <c r="C56" s="62"/>
      <c r="D56" s="62"/>
    </row>
    <row r="57" spans="2:9" x14ac:dyDescent="0.2">
      <c r="B57" s="65" t="s">
        <v>1641</v>
      </c>
      <c r="C57" s="62"/>
      <c r="D57" s="62"/>
    </row>
    <row r="58" spans="2:9" x14ac:dyDescent="0.2">
      <c r="B58" s="18"/>
      <c r="C58" s="18"/>
      <c r="D58" s="54"/>
      <c r="E58" s="18"/>
    </row>
    <row r="59" spans="2:9" x14ac:dyDescent="0.2">
      <c r="B59" s="18" t="s">
        <v>1570</v>
      </c>
      <c r="H59" s="11"/>
      <c r="I59" s="11"/>
    </row>
    <row r="60" spans="2:9" x14ac:dyDescent="0.2">
      <c r="B60" s="18"/>
      <c r="C60" s="18"/>
      <c r="D60" s="54"/>
      <c r="E60" s="18"/>
      <c r="H60" s="11"/>
      <c r="I60" s="11"/>
    </row>
    <row r="61" spans="2:9" x14ac:dyDescent="0.2">
      <c r="D61" s="55"/>
      <c r="E61" s="55"/>
      <c r="H61" s="11"/>
      <c r="I61" s="11"/>
    </row>
    <row r="62" spans="2:9" x14ac:dyDescent="0.2">
      <c r="H62" s="11"/>
      <c r="I62" s="11"/>
    </row>
    <row r="63" spans="2:9" x14ac:dyDescent="0.2">
      <c r="H63" s="11"/>
      <c r="I63" s="11"/>
    </row>
    <row r="64" spans="2:9" x14ac:dyDescent="0.2">
      <c r="H64" s="11"/>
      <c r="I64" s="11"/>
    </row>
    <row r="65" spans="2:9" x14ac:dyDescent="0.2">
      <c r="B65" s="18"/>
      <c r="H65" s="11"/>
      <c r="I65" s="11"/>
    </row>
    <row r="66" spans="2:9" x14ac:dyDescent="0.2">
      <c r="H66" s="11"/>
      <c r="I66" s="11"/>
    </row>
    <row r="67" spans="2:9" x14ac:dyDescent="0.2">
      <c r="H67" s="11"/>
      <c r="I67" s="11"/>
    </row>
    <row r="68" spans="2:9" x14ac:dyDescent="0.2">
      <c r="H68" s="11"/>
      <c r="I68" s="11"/>
    </row>
    <row r="69" spans="2:9" x14ac:dyDescent="0.2">
      <c r="H69" s="11"/>
      <c r="I69" s="11"/>
    </row>
    <row r="70" spans="2:9" x14ac:dyDescent="0.2">
      <c r="H70" s="11"/>
      <c r="I70" s="11"/>
    </row>
    <row r="71" spans="2:9" x14ac:dyDescent="0.2">
      <c r="H71" s="11"/>
      <c r="I71" s="11"/>
    </row>
    <row r="72" spans="2:9" x14ac:dyDescent="0.2">
      <c r="H72" s="11"/>
      <c r="I72" s="11"/>
    </row>
    <row r="73" spans="2:9" x14ac:dyDescent="0.2">
      <c r="H73" s="11"/>
      <c r="I73" s="11"/>
    </row>
    <row r="74" spans="2:9" x14ac:dyDescent="0.2">
      <c r="H74" s="11"/>
      <c r="I74" s="11"/>
    </row>
    <row r="75" spans="2:9" x14ac:dyDescent="0.2">
      <c r="H75" s="11"/>
      <c r="I75" s="11"/>
    </row>
    <row r="76" spans="2:9" x14ac:dyDescent="0.2">
      <c r="H76" s="11"/>
      <c r="I76" s="11"/>
    </row>
    <row r="77" spans="2:9" x14ac:dyDescent="0.2">
      <c r="H77" s="11"/>
      <c r="I77" s="11"/>
    </row>
    <row r="78" spans="2:9" x14ac:dyDescent="0.2">
      <c r="H78" s="11"/>
      <c r="I78" s="11"/>
    </row>
    <row r="79" spans="2:9" x14ac:dyDescent="0.2">
      <c r="H79" s="11"/>
      <c r="I79" s="11"/>
    </row>
    <row r="80" spans="2:9" x14ac:dyDescent="0.2">
      <c r="B80" s="18" t="s">
        <v>1568</v>
      </c>
      <c r="H80" s="11"/>
      <c r="I80" s="11"/>
    </row>
    <row r="81" spans="2:9" x14ac:dyDescent="0.2">
      <c r="B81" s="63" t="s">
        <v>1572</v>
      </c>
      <c r="H81" s="11"/>
      <c r="I81" s="11"/>
    </row>
    <row r="82" spans="2:9" x14ac:dyDescent="0.2">
      <c r="H82" s="11"/>
      <c r="I82" s="11"/>
    </row>
    <row r="83" spans="2:9" x14ac:dyDescent="0.2">
      <c r="H83" s="11"/>
      <c r="I83" s="11"/>
    </row>
    <row r="84" spans="2:9" x14ac:dyDescent="0.2">
      <c r="H84" s="11"/>
      <c r="I84" s="11"/>
    </row>
    <row r="85" spans="2:9" x14ac:dyDescent="0.2">
      <c r="H85" s="11"/>
      <c r="I85" s="11"/>
    </row>
    <row r="86" spans="2:9" x14ac:dyDescent="0.2">
      <c r="H86" s="11"/>
      <c r="I86" s="11"/>
    </row>
    <row r="87" spans="2:9" x14ac:dyDescent="0.2">
      <c r="H87" s="11"/>
      <c r="I87" s="11"/>
    </row>
    <row r="88" spans="2:9" x14ac:dyDescent="0.2">
      <c r="H88" s="11"/>
      <c r="I88" s="11"/>
    </row>
    <row r="89" spans="2:9" x14ac:dyDescent="0.2">
      <c r="H89" s="11"/>
      <c r="I89" s="11"/>
    </row>
    <row r="90" spans="2:9" x14ac:dyDescent="0.2">
      <c r="H90" s="11"/>
      <c r="I90" s="11"/>
    </row>
    <row r="91" spans="2:9" x14ac:dyDescent="0.2">
      <c r="H91" s="11"/>
      <c r="I91" s="11"/>
    </row>
    <row r="92" spans="2:9" x14ac:dyDescent="0.2">
      <c r="H92" s="11"/>
      <c r="I92" s="11"/>
    </row>
    <row r="93" spans="2:9" x14ac:dyDescent="0.2">
      <c r="H93" s="11"/>
      <c r="I93" s="11"/>
    </row>
    <row r="94" spans="2:9" x14ac:dyDescent="0.2">
      <c r="H94" s="11"/>
      <c r="I94" s="11"/>
    </row>
    <row r="95" spans="2:9" x14ac:dyDescent="0.2">
      <c r="H95" s="11"/>
      <c r="I95" s="11"/>
    </row>
    <row r="96" spans="2:9" x14ac:dyDescent="0.2">
      <c r="H96" s="11"/>
      <c r="I96" s="11"/>
    </row>
    <row r="97" spans="8:9" x14ac:dyDescent="0.2">
      <c r="H97" s="11"/>
      <c r="I97" s="11"/>
    </row>
    <row r="98" spans="8:9" x14ac:dyDescent="0.2">
      <c r="H98" s="11"/>
      <c r="I98" s="11"/>
    </row>
    <row r="99" spans="8:9" x14ac:dyDescent="0.2">
      <c r="H99" s="11"/>
      <c r="I99" s="11"/>
    </row>
    <row r="100" spans="8:9" x14ac:dyDescent="0.2">
      <c r="H100" s="11"/>
      <c r="I100" s="11"/>
    </row>
    <row r="101" spans="8:9" x14ac:dyDescent="0.2">
      <c r="H101" s="11"/>
      <c r="I101" s="11"/>
    </row>
    <row r="102" spans="8:9" x14ac:dyDescent="0.2">
      <c r="H102" s="11"/>
      <c r="I102" s="11"/>
    </row>
  </sheetData>
  <mergeCells count="3">
    <mergeCell ref="B1:C1"/>
    <mergeCell ref="B39:I39"/>
    <mergeCell ref="B41:I41"/>
  </mergeCells>
  <conditionalFormatting sqref="G1:G3 G5:G38 G40 G42:G102">
    <cfRule type="cellIs" dxfId="5" priority="1" stopIfTrue="1" operator="between">
      <formula>0.009</formula>
      <formula>-0.009</formula>
    </cfRule>
  </conditionalFormatting>
  <hyperlinks>
    <hyperlink ref="A2" location="Index!A1" display="-" xr:uid="{B7EA0BAA-7AC8-486B-85E4-F99A2CBF120B}"/>
  </hyperlinks>
  <pageMargins left="0.7" right="0.7" top="0.75" bottom="0.75" header="0.3" footer="0.3"/>
  <pageSetup paperSize="9" scale="62" orientation="portrait" r:id="rId1"/>
  <headerFooter>
    <oddFooter>&amp;C&amp;1#&amp;"Calibri"&amp;10&amp;K000000RESTRICTED</oddFooter>
    <evenFooter>&amp;LPUBLIC</evenFooter>
    <firstFooter>&amp;LPUBLIC</first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11F99-DC28-4C69-AA0D-5F762E14F470}">
  <dimension ref="A1:I151"/>
  <sheetViews>
    <sheetView view="pageBreakPreview" zoomScaleNormal="100" zoomScaleSheetLayoutView="100" workbookViewId="0"/>
  </sheetViews>
  <sheetFormatPr defaultColWidth="9.21875" defaultRowHeight="10.199999999999999" x14ac:dyDescent="0.2"/>
  <cols>
    <col min="1" max="1" width="7.21875" style="6" customWidth="1"/>
    <col min="2" max="2" width="52.77734375" style="6" bestFit="1" customWidth="1"/>
    <col min="3" max="3" width="11.44140625" style="6" bestFit="1" customWidth="1"/>
    <col min="4" max="5" width="13.77734375" style="6" bestFit="1" customWidth="1"/>
    <col min="6" max="6" width="16.5546875" style="8" customWidth="1"/>
    <col min="7" max="7" width="11.77734375" style="13" customWidth="1"/>
    <col min="8" max="8" width="13.77734375" style="6" bestFit="1" customWidth="1"/>
    <col min="9" max="9" width="10.5546875" style="6" bestFit="1" customWidth="1"/>
    <col min="10" max="16384" width="9.21875" style="6"/>
  </cols>
  <sheetData>
    <row r="1" spans="1:9" s="1" customFormat="1" ht="16.8" customHeight="1" x14ac:dyDescent="0.25">
      <c r="B1" s="146" t="s">
        <v>14</v>
      </c>
      <c r="C1" s="147"/>
      <c r="D1" s="10"/>
      <c r="F1" s="5"/>
      <c r="G1" s="13"/>
    </row>
    <row r="2" spans="1:9" s="1" customFormat="1" ht="14.4" x14ac:dyDescent="0.3">
      <c r="A2" s="59" t="s">
        <v>1598</v>
      </c>
      <c r="F2" s="5"/>
      <c r="G2" s="13"/>
    </row>
    <row r="3" spans="1:9" s="1" customFormat="1" ht="12" x14ac:dyDescent="0.2">
      <c r="B3" s="7" t="s">
        <v>9</v>
      </c>
      <c r="C3" s="2"/>
      <c r="D3" s="3"/>
      <c r="E3" s="3"/>
      <c r="F3" s="4"/>
      <c r="G3" s="13"/>
    </row>
    <row r="4" spans="1:9" s="1" customFormat="1" ht="55.5" customHeight="1" x14ac:dyDescent="0.2">
      <c r="B4" s="125" t="s">
        <v>7</v>
      </c>
      <c r="C4" s="125" t="s">
        <v>8</v>
      </c>
      <c r="D4" s="68" t="s">
        <v>402</v>
      </c>
      <c r="E4" s="68" t="s">
        <v>0</v>
      </c>
      <c r="F4" s="126" t="s">
        <v>4</v>
      </c>
      <c r="G4" s="127" t="s">
        <v>5</v>
      </c>
      <c r="H4" s="128" t="s">
        <v>6</v>
      </c>
      <c r="I4" s="128" t="s">
        <v>327</v>
      </c>
    </row>
    <row r="5" spans="1:9" x14ac:dyDescent="0.2">
      <c r="B5" s="24" t="s">
        <v>133</v>
      </c>
      <c r="C5" s="25"/>
      <c r="D5" s="25"/>
      <c r="E5" s="25"/>
      <c r="F5" s="26"/>
      <c r="G5" s="27"/>
      <c r="H5" s="25"/>
      <c r="I5" s="25"/>
    </row>
    <row r="6" spans="1:9" x14ac:dyDescent="0.2">
      <c r="B6" s="24" t="s">
        <v>328</v>
      </c>
      <c r="C6" s="25"/>
      <c r="D6" s="25"/>
      <c r="E6" s="25"/>
      <c r="F6" s="26"/>
      <c r="G6" s="27"/>
      <c r="H6" s="25"/>
      <c r="I6" s="25"/>
    </row>
    <row r="7" spans="1:9" x14ac:dyDescent="0.2">
      <c r="B7" s="25" t="s">
        <v>413</v>
      </c>
      <c r="C7" s="25" t="s">
        <v>414</v>
      </c>
      <c r="D7" s="25" t="s">
        <v>135</v>
      </c>
      <c r="E7" s="29">
        <v>12000</v>
      </c>
      <c r="F7" s="26">
        <v>59141.1</v>
      </c>
      <c r="G7" s="27">
        <v>4.8582132827266697</v>
      </c>
      <c r="H7" s="30">
        <v>6.3866000000000006E-2</v>
      </c>
      <c r="I7" s="57"/>
    </row>
    <row r="8" spans="1:9" x14ac:dyDescent="0.2">
      <c r="B8" s="25" t="s">
        <v>415</v>
      </c>
      <c r="C8" s="25" t="s">
        <v>416</v>
      </c>
      <c r="D8" s="25" t="s">
        <v>135</v>
      </c>
      <c r="E8" s="29">
        <v>6500</v>
      </c>
      <c r="F8" s="26">
        <v>32418.067500000001</v>
      </c>
      <c r="G8" s="27">
        <v>2.6630192223145999</v>
      </c>
      <c r="H8" s="30">
        <v>6.1498999999999998E-2</v>
      </c>
      <c r="I8" s="57"/>
    </row>
    <row r="9" spans="1:9" x14ac:dyDescent="0.2">
      <c r="B9" s="25" t="s">
        <v>417</v>
      </c>
      <c r="C9" s="25" t="s">
        <v>418</v>
      </c>
      <c r="D9" s="25" t="s">
        <v>135</v>
      </c>
      <c r="E9" s="29">
        <v>5500</v>
      </c>
      <c r="F9" s="26">
        <v>27256.13</v>
      </c>
      <c r="G9" s="27">
        <v>2.2389859641049101</v>
      </c>
      <c r="H9" s="30">
        <v>6.2802999999999998E-2</v>
      </c>
      <c r="I9" s="57"/>
    </row>
    <row r="10" spans="1:9" x14ac:dyDescent="0.2">
      <c r="B10" s="25" t="s">
        <v>419</v>
      </c>
      <c r="C10" s="25" t="s">
        <v>420</v>
      </c>
      <c r="D10" s="25" t="s">
        <v>135</v>
      </c>
      <c r="E10" s="29">
        <v>5400</v>
      </c>
      <c r="F10" s="26">
        <v>26728.677</v>
      </c>
      <c r="G10" s="27">
        <v>2.1956577343186199</v>
      </c>
      <c r="H10" s="30">
        <v>6.2801999999999997E-2</v>
      </c>
      <c r="I10" s="57"/>
    </row>
    <row r="11" spans="1:9" x14ac:dyDescent="0.2">
      <c r="B11" s="25" t="s">
        <v>421</v>
      </c>
      <c r="C11" s="25" t="s">
        <v>422</v>
      </c>
      <c r="D11" s="25" t="s">
        <v>135</v>
      </c>
      <c r="E11" s="29">
        <v>5000</v>
      </c>
      <c r="F11" s="26">
        <v>24777.9</v>
      </c>
      <c r="G11" s="27">
        <v>2.0354089270925502</v>
      </c>
      <c r="H11" s="30">
        <v>6.4151E-2</v>
      </c>
      <c r="I11" s="57"/>
    </row>
    <row r="12" spans="1:9" x14ac:dyDescent="0.2">
      <c r="B12" s="25" t="s">
        <v>423</v>
      </c>
      <c r="C12" s="25" t="s">
        <v>424</v>
      </c>
      <c r="D12" s="25" t="s">
        <v>135</v>
      </c>
      <c r="E12" s="29">
        <v>5000</v>
      </c>
      <c r="F12" s="26">
        <v>24747.424999999999</v>
      </c>
      <c r="G12" s="27">
        <v>2.0329055233717699</v>
      </c>
      <c r="H12" s="30">
        <v>6.3143000000000005E-2</v>
      </c>
      <c r="I12" s="57"/>
    </row>
    <row r="13" spans="1:9" x14ac:dyDescent="0.2">
      <c r="B13" s="25" t="s">
        <v>425</v>
      </c>
      <c r="C13" s="25" t="s">
        <v>426</v>
      </c>
      <c r="D13" s="25" t="s">
        <v>135</v>
      </c>
      <c r="E13" s="29">
        <v>4000</v>
      </c>
      <c r="F13" s="26">
        <v>19953.46</v>
      </c>
      <c r="G13" s="27">
        <v>1.63909978692238</v>
      </c>
      <c r="H13" s="30">
        <v>6.0823000000000002E-2</v>
      </c>
      <c r="I13" s="57"/>
    </row>
    <row r="14" spans="1:9" x14ac:dyDescent="0.2">
      <c r="B14" s="25" t="s">
        <v>427</v>
      </c>
      <c r="C14" s="25" t="s">
        <v>428</v>
      </c>
      <c r="D14" s="25" t="s">
        <v>135</v>
      </c>
      <c r="E14" s="29">
        <v>3500</v>
      </c>
      <c r="F14" s="26">
        <v>17440.990000000002</v>
      </c>
      <c r="G14" s="27">
        <v>1.43271006595926</v>
      </c>
      <c r="H14" s="30">
        <v>6.1755999999999998E-2</v>
      </c>
      <c r="I14" s="57"/>
    </row>
    <row r="15" spans="1:9" x14ac:dyDescent="0.2">
      <c r="B15" s="25" t="s">
        <v>429</v>
      </c>
      <c r="C15" s="25" t="s">
        <v>430</v>
      </c>
      <c r="D15" s="25" t="s">
        <v>135</v>
      </c>
      <c r="E15" s="29">
        <v>3000</v>
      </c>
      <c r="F15" s="26">
        <v>14985.344999999999</v>
      </c>
      <c r="G15" s="27">
        <v>1.2309882995960799</v>
      </c>
      <c r="H15" s="30">
        <v>5.9492000000000003E-2</v>
      </c>
      <c r="I15" s="57"/>
    </row>
    <row r="16" spans="1:9" x14ac:dyDescent="0.2">
      <c r="B16" s="25" t="s">
        <v>431</v>
      </c>
      <c r="C16" s="25" t="s">
        <v>432</v>
      </c>
      <c r="D16" s="25" t="s">
        <v>135</v>
      </c>
      <c r="E16" s="29">
        <v>3000</v>
      </c>
      <c r="F16" s="26">
        <v>14950.245000000001</v>
      </c>
      <c r="G16" s="27">
        <v>1.2281049699619699</v>
      </c>
      <c r="H16" s="30">
        <v>6.0746000000000001E-2</v>
      </c>
      <c r="I16" s="57"/>
    </row>
    <row r="17" spans="2:9" x14ac:dyDescent="0.2">
      <c r="B17" s="25" t="s">
        <v>433</v>
      </c>
      <c r="C17" s="25" t="s">
        <v>434</v>
      </c>
      <c r="D17" s="25" t="s">
        <v>135</v>
      </c>
      <c r="E17" s="29">
        <v>2600</v>
      </c>
      <c r="F17" s="26">
        <v>12969.762000000001</v>
      </c>
      <c r="G17" s="27">
        <v>1.0654159293994101</v>
      </c>
      <c r="H17" s="30">
        <v>6.0783999999999998E-2</v>
      </c>
      <c r="I17" s="57"/>
    </row>
    <row r="18" spans="2:9" x14ac:dyDescent="0.2">
      <c r="B18" s="25" t="s">
        <v>435</v>
      </c>
      <c r="C18" s="25" t="s">
        <v>436</v>
      </c>
      <c r="D18" s="25" t="s">
        <v>135</v>
      </c>
      <c r="E18" s="29">
        <v>2500</v>
      </c>
      <c r="F18" s="26">
        <v>12468.875</v>
      </c>
      <c r="G18" s="27">
        <v>1.0242699940592701</v>
      </c>
      <c r="H18" s="30">
        <v>6.0753000000000001E-2</v>
      </c>
      <c r="I18" s="57"/>
    </row>
    <row r="19" spans="2:9" x14ac:dyDescent="0.2">
      <c r="B19" s="25" t="s">
        <v>437</v>
      </c>
      <c r="C19" s="25" t="s">
        <v>438</v>
      </c>
      <c r="D19" s="25" t="s">
        <v>135</v>
      </c>
      <c r="E19" s="29">
        <v>2300</v>
      </c>
      <c r="F19" s="26">
        <v>11482.807500000001</v>
      </c>
      <c r="G19" s="27">
        <v>0.94326835178063095</v>
      </c>
      <c r="H19" s="30">
        <v>6.0741999999999997E-2</v>
      </c>
      <c r="I19" s="57"/>
    </row>
    <row r="20" spans="2:9" x14ac:dyDescent="0.2">
      <c r="B20" s="25" t="s">
        <v>439</v>
      </c>
      <c r="C20" s="25" t="s">
        <v>440</v>
      </c>
      <c r="D20" s="25" t="s">
        <v>135</v>
      </c>
      <c r="E20" s="29">
        <v>2000</v>
      </c>
      <c r="F20" s="26">
        <v>9995.11</v>
      </c>
      <c r="G20" s="27">
        <v>0.82105973957728495</v>
      </c>
      <c r="H20" s="30">
        <v>5.9524000000000001E-2</v>
      </c>
      <c r="I20" s="57"/>
    </row>
    <row r="21" spans="2:9" x14ac:dyDescent="0.2">
      <c r="B21" s="25" t="s">
        <v>441</v>
      </c>
      <c r="C21" s="25" t="s">
        <v>442</v>
      </c>
      <c r="D21" s="25" t="s">
        <v>135</v>
      </c>
      <c r="E21" s="29">
        <v>2000</v>
      </c>
      <c r="F21" s="26">
        <v>9990.11</v>
      </c>
      <c r="G21" s="27">
        <v>0.820649008860176</v>
      </c>
      <c r="H21" s="30">
        <v>6.0254000000000002E-2</v>
      </c>
      <c r="I21" s="57"/>
    </row>
    <row r="22" spans="2:9" x14ac:dyDescent="0.2">
      <c r="B22" s="25" t="s">
        <v>443</v>
      </c>
      <c r="C22" s="25" t="s">
        <v>444</v>
      </c>
      <c r="D22" s="25" t="s">
        <v>135</v>
      </c>
      <c r="E22" s="29">
        <v>2000</v>
      </c>
      <c r="F22" s="26">
        <v>9983.41</v>
      </c>
      <c r="G22" s="27">
        <v>0.82009862969924996</v>
      </c>
      <c r="H22" s="30">
        <v>6.0654E-2</v>
      </c>
      <c r="I22" s="57"/>
    </row>
    <row r="23" spans="2:9" x14ac:dyDescent="0.2">
      <c r="B23" s="25" t="s">
        <v>445</v>
      </c>
      <c r="C23" s="25" t="s">
        <v>446</v>
      </c>
      <c r="D23" s="25" t="s">
        <v>135</v>
      </c>
      <c r="E23" s="29">
        <v>2000</v>
      </c>
      <c r="F23" s="26">
        <v>9976.89</v>
      </c>
      <c r="G23" s="27">
        <v>0.819563036844139</v>
      </c>
      <c r="H23" s="30">
        <v>6.0403999999999999E-2</v>
      </c>
      <c r="I23" s="57"/>
    </row>
    <row r="24" spans="2:9" x14ac:dyDescent="0.2">
      <c r="B24" s="25" t="s">
        <v>447</v>
      </c>
      <c r="C24" s="25" t="s">
        <v>448</v>
      </c>
      <c r="D24" s="25" t="s">
        <v>135</v>
      </c>
      <c r="E24" s="29">
        <v>2000</v>
      </c>
      <c r="F24" s="26">
        <v>9976.4699999999993</v>
      </c>
      <c r="G24" s="27">
        <v>0.81952853546390203</v>
      </c>
      <c r="H24" s="30">
        <v>6.1490999999999997E-2</v>
      </c>
      <c r="I24" s="57"/>
    </row>
    <row r="25" spans="2:9" x14ac:dyDescent="0.2">
      <c r="B25" s="25" t="s">
        <v>449</v>
      </c>
      <c r="C25" s="25" t="s">
        <v>450</v>
      </c>
      <c r="D25" s="25" t="s">
        <v>135</v>
      </c>
      <c r="E25" s="29">
        <v>1500</v>
      </c>
      <c r="F25" s="26">
        <v>7487.49</v>
      </c>
      <c r="G25" s="27">
        <v>0.61506842740975598</v>
      </c>
      <c r="H25" s="30">
        <v>6.0983999999999997E-2</v>
      </c>
      <c r="I25" s="57"/>
    </row>
    <row r="26" spans="2:9" x14ac:dyDescent="0.2">
      <c r="B26" s="25" t="s">
        <v>451</v>
      </c>
      <c r="C26" s="25" t="s">
        <v>452</v>
      </c>
      <c r="D26" s="25" t="s">
        <v>135</v>
      </c>
      <c r="E26" s="29">
        <v>1500</v>
      </c>
      <c r="F26" s="26">
        <v>7413.6824999999999</v>
      </c>
      <c r="G26" s="27">
        <v>0.60900542592914697</v>
      </c>
      <c r="H26" s="30">
        <v>6.4392000000000005E-2</v>
      </c>
      <c r="I26" s="57"/>
    </row>
    <row r="27" spans="2:9" x14ac:dyDescent="0.2">
      <c r="B27" s="25" t="s">
        <v>453</v>
      </c>
      <c r="C27" s="25" t="s">
        <v>454</v>
      </c>
      <c r="D27" s="25" t="s">
        <v>135</v>
      </c>
      <c r="E27" s="29">
        <v>1000</v>
      </c>
      <c r="F27" s="26">
        <v>4998.37</v>
      </c>
      <c r="G27" s="27">
        <v>0.41059681889553101</v>
      </c>
      <c r="H27" s="30">
        <v>5.9513999999999997E-2</v>
      </c>
      <c r="I27" s="57"/>
    </row>
    <row r="28" spans="2:9" x14ac:dyDescent="0.2">
      <c r="B28" s="25" t="s">
        <v>455</v>
      </c>
      <c r="C28" s="25" t="s">
        <v>456</v>
      </c>
      <c r="D28" s="25" t="s">
        <v>135</v>
      </c>
      <c r="E28" s="29">
        <v>1000</v>
      </c>
      <c r="F28" s="26">
        <v>4997.5950000000003</v>
      </c>
      <c r="G28" s="27">
        <v>0.41053315563437998</v>
      </c>
      <c r="H28" s="30">
        <v>5.8549999999999998E-2</v>
      </c>
      <c r="I28" s="57"/>
    </row>
    <row r="29" spans="2:9" x14ac:dyDescent="0.2">
      <c r="B29" s="25" t="s">
        <v>457</v>
      </c>
      <c r="C29" s="25" t="s">
        <v>458</v>
      </c>
      <c r="D29" s="25" t="s">
        <v>135</v>
      </c>
      <c r="E29" s="29">
        <v>1000</v>
      </c>
      <c r="F29" s="26">
        <v>4988.4549999999999</v>
      </c>
      <c r="G29" s="27">
        <v>0.40978233988350399</v>
      </c>
      <c r="H29" s="30">
        <v>6.0351000000000002E-2</v>
      </c>
      <c r="I29" s="57"/>
    </row>
    <row r="30" spans="2:9" x14ac:dyDescent="0.2">
      <c r="B30" s="24" t="s">
        <v>123</v>
      </c>
      <c r="C30" s="24"/>
      <c r="D30" s="24"/>
      <c r="E30" s="24"/>
      <c r="F30" s="43">
        <f>SUM(F6:F29)</f>
        <v>379128.36649999989</v>
      </c>
      <c r="G30" s="44">
        <f>SUM(G6:G29)</f>
        <v>31.143933169805194</v>
      </c>
      <c r="H30" s="24"/>
      <c r="I30" s="24"/>
    </row>
    <row r="31" spans="2:9" x14ac:dyDescent="0.2">
      <c r="B31" s="24" t="s">
        <v>134</v>
      </c>
      <c r="C31" s="25"/>
      <c r="D31" s="25"/>
      <c r="E31" s="25"/>
      <c r="F31" s="26"/>
      <c r="G31" s="27"/>
      <c r="H31" s="25"/>
      <c r="I31" s="25"/>
    </row>
    <row r="32" spans="2:9" x14ac:dyDescent="0.2">
      <c r="B32" s="25" t="s">
        <v>459</v>
      </c>
      <c r="C32" s="25" t="s">
        <v>460</v>
      </c>
      <c r="D32" s="25" t="s">
        <v>135</v>
      </c>
      <c r="E32" s="29">
        <v>10000</v>
      </c>
      <c r="F32" s="26">
        <v>49279.45</v>
      </c>
      <c r="G32" s="27">
        <v>4.0481167674504697</v>
      </c>
      <c r="H32" s="30">
        <v>6.4299999999999996E-2</v>
      </c>
      <c r="I32" s="57"/>
    </row>
    <row r="33" spans="2:9" x14ac:dyDescent="0.2">
      <c r="B33" s="25" t="s">
        <v>461</v>
      </c>
      <c r="C33" s="25" t="s">
        <v>462</v>
      </c>
      <c r="D33" s="25" t="s">
        <v>135</v>
      </c>
      <c r="E33" s="29">
        <v>9500</v>
      </c>
      <c r="F33" s="26">
        <v>47291.665000000001</v>
      </c>
      <c r="G33" s="27">
        <v>3.8848278957486402</v>
      </c>
      <c r="H33" s="30">
        <v>6.6998000000000002E-2</v>
      </c>
      <c r="I33" s="57"/>
    </row>
    <row r="34" spans="2:9" x14ac:dyDescent="0.2">
      <c r="B34" s="25" t="s">
        <v>463</v>
      </c>
      <c r="C34" s="25" t="s">
        <v>464</v>
      </c>
      <c r="D34" s="25" t="s">
        <v>135</v>
      </c>
      <c r="E34" s="29">
        <v>7000</v>
      </c>
      <c r="F34" s="26">
        <v>34904.695</v>
      </c>
      <c r="G34" s="27">
        <v>2.8672860815663399</v>
      </c>
      <c r="H34" s="30">
        <v>6.2300000000000001E-2</v>
      </c>
      <c r="I34" s="57"/>
    </row>
    <row r="35" spans="2:9" x14ac:dyDescent="0.2">
      <c r="B35" s="25" t="s">
        <v>465</v>
      </c>
      <c r="C35" s="25" t="s">
        <v>466</v>
      </c>
      <c r="D35" s="25" t="s">
        <v>135</v>
      </c>
      <c r="E35" s="29">
        <v>7000</v>
      </c>
      <c r="F35" s="26">
        <v>34564.32</v>
      </c>
      <c r="G35" s="27">
        <v>2.8393255879991299</v>
      </c>
      <c r="H35" s="30">
        <v>6.4799999999999996E-2</v>
      </c>
      <c r="I35" s="57"/>
    </row>
    <row r="36" spans="2:9" x14ac:dyDescent="0.2">
      <c r="B36" s="25" t="s">
        <v>467</v>
      </c>
      <c r="C36" s="25" t="s">
        <v>468</v>
      </c>
      <c r="D36" s="25" t="s">
        <v>135</v>
      </c>
      <c r="E36" s="29">
        <v>6800</v>
      </c>
      <c r="F36" s="26">
        <v>33944.137999999999</v>
      </c>
      <c r="G36" s="27">
        <v>2.78838002847947</v>
      </c>
      <c r="H36" s="30">
        <v>6.6741999999999996E-2</v>
      </c>
      <c r="I36" s="57"/>
    </row>
    <row r="37" spans="2:9" x14ac:dyDescent="0.2">
      <c r="B37" s="25" t="s">
        <v>469</v>
      </c>
      <c r="C37" s="25" t="s">
        <v>470</v>
      </c>
      <c r="D37" s="25" t="s">
        <v>135</v>
      </c>
      <c r="E37" s="29">
        <v>6500</v>
      </c>
      <c r="F37" s="26">
        <v>32214.6175</v>
      </c>
      <c r="G37" s="27">
        <v>2.6463065894354201</v>
      </c>
      <c r="H37" s="30">
        <v>6.3405000000000003E-2</v>
      </c>
      <c r="I37" s="57"/>
    </row>
    <row r="38" spans="2:9" x14ac:dyDescent="0.2">
      <c r="B38" s="25" t="s">
        <v>471</v>
      </c>
      <c r="C38" s="25" t="s">
        <v>472</v>
      </c>
      <c r="D38" s="25" t="s">
        <v>135</v>
      </c>
      <c r="E38" s="29">
        <v>6000</v>
      </c>
      <c r="F38" s="26">
        <v>29888.31</v>
      </c>
      <c r="G38" s="27">
        <v>2.4552093998970701</v>
      </c>
      <c r="H38" s="30">
        <v>6.1998999999999999E-2</v>
      </c>
      <c r="I38" s="57"/>
    </row>
    <row r="39" spans="2:9" x14ac:dyDescent="0.2">
      <c r="B39" s="25" t="s">
        <v>473</v>
      </c>
      <c r="C39" s="25" t="s">
        <v>474</v>
      </c>
      <c r="D39" s="25" t="s">
        <v>135</v>
      </c>
      <c r="E39" s="29">
        <v>6000</v>
      </c>
      <c r="F39" s="26">
        <v>29508.09</v>
      </c>
      <c r="G39" s="27">
        <v>2.42397579324521</v>
      </c>
      <c r="H39" s="30">
        <v>7.0751999999999995E-2</v>
      </c>
      <c r="I39" s="57"/>
    </row>
    <row r="40" spans="2:9" x14ac:dyDescent="0.2">
      <c r="B40" s="25" t="s">
        <v>475</v>
      </c>
      <c r="C40" s="25" t="s">
        <v>476</v>
      </c>
      <c r="D40" s="25" t="s">
        <v>135</v>
      </c>
      <c r="E40" s="29">
        <v>5500</v>
      </c>
      <c r="F40" s="26">
        <v>27366.7075</v>
      </c>
      <c r="G40" s="27">
        <v>2.24806947927914</v>
      </c>
      <c r="H40" s="30">
        <v>6.3497999999999999E-2</v>
      </c>
      <c r="I40" s="57"/>
    </row>
    <row r="41" spans="2:9" x14ac:dyDescent="0.2">
      <c r="B41" s="25" t="s">
        <v>477</v>
      </c>
      <c r="C41" s="25" t="s">
        <v>478</v>
      </c>
      <c r="D41" s="25" t="s">
        <v>135</v>
      </c>
      <c r="E41" s="29">
        <v>5500</v>
      </c>
      <c r="F41" s="26">
        <v>27228.052500000002</v>
      </c>
      <c r="G41" s="27">
        <v>2.23667950576298</v>
      </c>
      <c r="H41" s="30">
        <v>6.5099000000000004E-2</v>
      </c>
      <c r="I41" s="57"/>
    </row>
    <row r="42" spans="2:9" x14ac:dyDescent="0.2">
      <c r="B42" s="25" t="s">
        <v>479</v>
      </c>
      <c r="C42" s="25" t="s">
        <v>480</v>
      </c>
      <c r="D42" s="25" t="s">
        <v>135</v>
      </c>
      <c r="E42" s="29">
        <v>4000</v>
      </c>
      <c r="F42" s="26">
        <v>19912.16</v>
      </c>
      <c r="G42" s="27">
        <v>1.63570715119906</v>
      </c>
      <c r="H42" s="30">
        <v>6.7097000000000004E-2</v>
      </c>
      <c r="I42" s="57"/>
    </row>
    <row r="43" spans="2:9" x14ac:dyDescent="0.2">
      <c r="B43" s="25" t="s">
        <v>481</v>
      </c>
      <c r="C43" s="25" t="s">
        <v>482</v>
      </c>
      <c r="D43" s="25" t="s">
        <v>135</v>
      </c>
      <c r="E43" s="29">
        <v>4000</v>
      </c>
      <c r="F43" s="26">
        <v>19896.560000000001</v>
      </c>
      <c r="G43" s="27">
        <v>1.63442567136168</v>
      </c>
      <c r="H43" s="30">
        <v>6.3253000000000004E-2</v>
      </c>
      <c r="I43" s="57"/>
    </row>
    <row r="44" spans="2:9" x14ac:dyDescent="0.2">
      <c r="B44" s="25" t="s">
        <v>483</v>
      </c>
      <c r="C44" s="25" t="s">
        <v>484</v>
      </c>
      <c r="D44" s="25" t="s">
        <v>135</v>
      </c>
      <c r="E44" s="29">
        <v>3500</v>
      </c>
      <c r="F44" s="26">
        <v>17436.650000000001</v>
      </c>
      <c r="G44" s="27">
        <v>1.43235355169681</v>
      </c>
      <c r="H44" s="30">
        <v>6.6305000000000003E-2</v>
      </c>
      <c r="I44" s="57"/>
    </row>
    <row r="45" spans="2:9" x14ac:dyDescent="0.2">
      <c r="B45" s="25" t="s">
        <v>485</v>
      </c>
      <c r="C45" s="25" t="s">
        <v>486</v>
      </c>
      <c r="D45" s="25" t="s">
        <v>135</v>
      </c>
      <c r="E45" s="29">
        <v>3500</v>
      </c>
      <c r="F45" s="26">
        <v>17413.689999999999</v>
      </c>
      <c r="G45" s="27">
        <v>1.4304674762438401</v>
      </c>
      <c r="H45" s="30">
        <v>6.7003999999999994E-2</v>
      </c>
      <c r="I45" s="57"/>
    </row>
    <row r="46" spans="2:9" x14ac:dyDescent="0.2">
      <c r="B46" s="25" t="s">
        <v>487</v>
      </c>
      <c r="C46" s="25" t="s">
        <v>488</v>
      </c>
      <c r="D46" s="25" t="s">
        <v>135</v>
      </c>
      <c r="E46" s="29">
        <v>3000</v>
      </c>
      <c r="F46" s="26">
        <v>14779.41</v>
      </c>
      <c r="G46" s="27">
        <v>1.2140715335504999</v>
      </c>
      <c r="H46" s="30">
        <v>7.0750999999999994E-2</v>
      </c>
      <c r="I46" s="57"/>
    </row>
    <row r="47" spans="2:9" x14ac:dyDescent="0.2">
      <c r="B47" s="25" t="s">
        <v>489</v>
      </c>
      <c r="C47" s="25" t="s">
        <v>490</v>
      </c>
      <c r="D47" s="25" t="s">
        <v>135</v>
      </c>
      <c r="E47" s="29">
        <v>2000</v>
      </c>
      <c r="F47" s="26">
        <v>9994.7000000000007</v>
      </c>
      <c r="G47" s="27">
        <v>0.82102605965848197</v>
      </c>
      <c r="H47" s="30">
        <v>6.4518000000000006E-2</v>
      </c>
      <c r="I47" s="57"/>
    </row>
    <row r="48" spans="2:9" x14ac:dyDescent="0.2">
      <c r="B48" s="25" t="s">
        <v>491</v>
      </c>
      <c r="C48" s="25" t="s">
        <v>492</v>
      </c>
      <c r="D48" s="25" t="s">
        <v>135</v>
      </c>
      <c r="E48" s="29">
        <v>2000</v>
      </c>
      <c r="F48" s="26">
        <v>9971.2099999999991</v>
      </c>
      <c r="G48" s="27">
        <v>0.81909644674950299</v>
      </c>
      <c r="H48" s="30">
        <v>6.2003000000000003E-2</v>
      </c>
      <c r="I48" s="57"/>
    </row>
    <row r="49" spans="2:9" x14ac:dyDescent="0.2">
      <c r="B49" s="25" t="s">
        <v>493</v>
      </c>
      <c r="C49" s="25" t="s">
        <v>494</v>
      </c>
      <c r="D49" s="25" t="s">
        <v>135</v>
      </c>
      <c r="E49" s="29">
        <v>2000</v>
      </c>
      <c r="F49" s="26">
        <v>9952.51</v>
      </c>
      <c r="G49" s="27">
        <v>0.81756031386751404</v>
      </c>
      <c r="H49" s="30">
        <v>6.2202E-2</v>
      </c>
      <c r="I49" s="57"/>
    </row>
    <row r="50" spans="2:9" x14ac:dyDescent="0.2">
      <c r="B50" s="25" t="s">
        <v>495</v>
      </c>
      <c r="C50" s="25" t="s">
        <v>496</v>
      </c>
      <c r="D50" s="25" t="s">
        <v>135</v>
      </c>
      <c r="E50" s="29">
        <v>2000</v>
      </c>
      <c r="F50" s="26">
        <v>9847.2999999999993</v>
      </c>
      <c r="G50" s="27">
        <v>0.80891771811809998</v>
      </c>
      <c r="H50" s="30">
        <v>7.0749999999999993E-2</v>
      </c>
      <c r="I50" s="57"/>
    </row>
    <row r="51" spans="2:9" x14ac:dyDescent="0.2">
      <c r="B51" s="25" t="s">
        <v>497</v>
      </c>
      <c r="C51" s="25" t="s">
        <v>498</v>
      </c>
      <c r="D51" s="25" t="s">
        <v>135</v>
      </c>
      <c r="E51" s="29">
        <v>1500</v>
      </c>
      <c r="F51" s="26">
        <v>7496.01</v>
      </c>
      <c r="G51" s="27">
        <v>0.61576831255171005</v>
      </c>
      <c r="H51" s="30">
        <v>6.4760999999999999E-2</v>
      </c>
      <c r="I51" s="57"/>
    </row>
    <row r="52" spans="2:9" x14ac:dyDescent="0.2">
      <c r="B52" s="25" t="s">
        <v>499</v>
      </c>
      <c r="C52" s="25" t="s">
        <v>500</v>
      </c>
      <c r="D52" s="25" t="s">
        <v>135</v>
      </c>
      <c r="E52" s="29">
        <v>1500</v>
      </c>
      <c r="F52" s="26">
        <v>7479.375</v>
      </c>
      <c r="G52" s="27">
        <v>0.61440181145588801</v>
      </c>
      <c r="H52" s="30">
        <v>6.7100999999999994E-2</v>
      </c>
      <c r="I52" s="57"/>
    </row>
    <row r="53" spans="2:9" x14ac:dyDescent="0.2">
      <c r="B53" s="25" t="s">
        <v>501</v>
      </c>
      <c r="C53" s="25" t="s">
        <v>502</v>
      </c>
      <c r="D53" s="25" t="s">
        <v>135</v>
      </c>
      <c r="E53" s="29">
        <v>1500</v>
      </c>
      <c r="F53" s="26">
        <v>7407.72</v>
      </c>
      <c r="G53" s="27">
        <v>0.60851562954899396</v>
      </c>
      <c r="H53" s="30">
        <v>7.1048E-2</v>
      </c>
      <c r="I53" s="57"/>
    </row>
    <row r="54" spans="2:9" x14ac:dyDescent="0.2">
      <c r="B54" s="25" t="s">
        <v>503</v>
      </c>
      <c r="C54" s="25" t="s">
        <v>504</v>
      </c>
      <c r="D54" s="25" t="s">
        <v>135</v>
      </c>
      <c r="E54" s="29">
        <v>1400</v>
      </c>
      <c r="F54" s="26">
        <v>6998.768</v>
      </c>
      <c r="G54" s="27">
        <v>0.57492179990433701</v>
      </c>
      <c r="H54" s="30">
        <v>6.4434000000000005E-2</v>
      </c>
      <c r="I54" s="57"/>
    </row>
    <row r="55" spans="2:9" x14ac:dyDescent="0.2">
      <c r="B55" s="25" t="s">
        <v>505</v>
      </c>
      <c r="C55" s="25" t="s">
        <v>506</v>
      </c>
      <c r="D55" s="25" t="s">
        <v>135</v>
      </c>
      <c r="E55" s="29">
        <v>1000</v>
      </c>
      <c r="F55" s="26">
        <v>4999.17</v>
      </c>
      <c r="G55" s="27">
        <v>0.41066253581026901</v>
      </c>
      <c r="H55" s="30">
        <v>6.0600000000000001E-2</v>
      </c>
      <c r="I55" s="57"/>
    </row>
    <row r="56" spans="2:9" x14ac:dyDescent="0.2">
      <c r="B56" s="25" t="s">
        <v>507</v>
      </c>
      <c r="C56" s="25" t="s">
        <v>508</v>
      </c>
      <c r="D56" s="25" t="s">
        <v>135</v>
      </c>
      <c r="E56" s="29">
        <v>1000</v>
      </c>
      <c r="F56" s="26">
        <v>4977.71</v>
      </c>
      <c r="G56" s="27">
        <v>0.408899679572436</v>
      </c>
      <c r="H56" s="30">
        <v>6.8101999999999996E-2</v>
      </c>
      <c r="I56" s="57"/>
    </row>
    <row r="57" spans="2:9" x14ac:dyDescent="0.2">
      <c r="B57" s="24" t="s">
        <v>123</v>
      </c>
      <c r="C57" s="24"/>
      <c r="D57" s="24"/>
      <c r="E57" s="24"/>
      <c r="F57" s="43">
        <f>SUM(F31:F56)</f>
        <v>514752.98849999998</v>
      </c>
      <c r="G57" s="44">
        <f>SUM(G31:G56)</f>
        <v>42.284972820152994</v>
      </c>
      <c r="H57" s="24"/>
      <c r="I57" s="24"/>
    </row>
    <row r="58" spans="2:9" x14ac:dyDescent="0.2">
      <c r="B58" s="24" t="s">
        <v>136</v>
      </c>
      <c r="C58" s="25"/>
      <c r="D58" s="25"/>
      <c r="E58" s="25"/>
      <c r="F58" s="26"/>
      <c r="G58" s="27"/>
      <c r="H58" s="25"/>
      <c r="I58" s="25"/>
    </row>
    <row r="59" spans="2:9" x14ac:dyDescent="0.2">
      <c r="B59" s="25" t="s">
        <v>509</v>
      </c>
      <c r="C59" s="25" t="s">
        <v>510</v>
      </c>
      <c r="D59" s="25" t="s">
        <v>398</v>
      </c>
      <c r="E59" s="29">
        <v>48500000</v>
      </c>
      <c r="F59" s="26">
        <v>48106.8105</v>
      </c>
      <c r="G59" s="27">
        <v>3.9517889549013301</v>
      </c>
      <c r="H59" s="30">
        <v>5.1435000000000002E-2</v>
      </c>
      <c r="I59" s="57"/>
    </row>
    <row r="60" spans="2:9" x14ac:dyDescent="0.2">
      <c r="B60" s="25" t="s">
        <v>137</v>
      </c>
      <c r="C60" s="25" t="s">
        <v>138</v>
      </c>
      <c r="D60" s="25" t="s">
        <v>398</v>
      </c>
      <c r="E60" s="29">
        <v>34000000</v>
      </c>
      <c r="F60" s="26">
        <v>33685.33</v>
      </c>
      <c r="G60" s="27">
        <v>2.7671199493927499</v>
      </c>
      <c r="H60" s="30">
        <v>5.2458999999999999E-2</v>
      </c>
      <c r="I60" s="57"/>
    </row>
    <row r="61" spans="2:9" x14ac:dyDescent="0.2">
      <c r="B61" s="25" t="s">
        <v>511</v>
      </c>
      <c r="C61" s="25" t="s">
        <v>512</v>
      </c>
      <c r="D61" s="25" t="s">
        <v>398</v>
      </c>
      <c r="E61" s="29">
        <v>29500000</v>
      </c>
      <c r="F61" s="26">
        <v>29376.631000000001</v>
      </c>
      <c r="G61" s="27">
        <v>2.4131769433771102</v>
      </c>
      <c r="H61" s="30">
        <v>5.1095000000000002E-2</v>
      </c>
      <c r="I61" s="57"/>
    </row>
    <row r="62" spans="2:9" x14ac:dyDescent="0.2">
      <c r="B62" s="25" t="s">
        <v>513</v>
      </c>
      <c r="C62" s="25" t="s">
        <v>514</v>
      </c>
      <c r="D62" s="25" t="s">
        <v>398</v>
      </c>
      <c r="E62" s="29">
        <v>25000000</v>
      </c>
      <c r="F62" s="26">
        <v>24823.1</v>
      </c>
      <c r="G62" s="27">
        <v>2.0391219327752199</v>
      </c>
      <c r="H62" s="30">
        <v>5.1003E-2</v>
      </c>
      <c r="I62" s="57"/>
    </row>
    <row r="63" spans="2:9" x14ac:dyDescent="0.2">
      <c r="B63" s="25" t="s">
        <v>515</v>
      </c>
      <c r="C63" s="25" t="s">
        <v>516</v>
      </c>
      <c r="D63" s="25" t="s">
        <v>398</v>
      </c>
      <c r="E63" s="29">
        <v>25000000</v>
      </c>
      <c r="F63" s="26">
        <v>24743.95</v>
      </c>
      <c r="G63" s="27">
        <v>2.0326200655233801</v>
      </c>
      <c r="H63" s="30">
        <v>5.2461000000000001E-2</v>
      </c>
      <c r="I63" s="57"/>
    </row>
    <row r="64" spans="2:9" x14ac:dyDescent="0.2">
      <c r="B64" s="25" t="s">
        <v>517</v>
      </c>
      <c r="C64" s="25" t="s">
        <v>518</v>
      </c>
      <c r="D64" s="25" t="s">
        <v>398</v>
      </c>
      <c r="E64" s="29">
        <v>22500000</v>
      </c>
      <c r="F64" s="26">
        <v>22246.717499999999</v>
      </c>
      <c r="G64" s="27">
        <v>1.82748204642064</v>
      </c>
      <c r="H64" s="30">
        <v>5.2602000000000003E-2</v>
      </c>
      <c r="I64" s="57"/>
    </row>
    <row r="65" spans="2:9" x14ac:dyDescent="0.2">
      <c r="B65" s="25" t="s">
        <v>519</v>
      </c>
      <c r="C65" s="25" t="s">
        <v>520</v>
      </c>
      <c r="D65" s="25" t="s">
        <v>398</v>
      </c>
      <c r="E65" s="29">
        <v>20000000</v>
      </c>
      <c r="F65" s="26">
        <v>19751.919999999998</v>
      </c>
      <c r="G65" s="27">
        <v>1.62254405317714</v>
      </c>
      <c r="H65" s="30">
        <v>5.2692999999999997E-2</v>
      </c>
      <c r="I65" s="57"/>
    </row>
    <row r="66" spans="2:9" x14ac:dyDescent="0.2">
      <c r="B66" s="25" t="s">
        <v>521</v>
      </c>
      <c r="C66" s="25" t="s">
        <v>522</v>
      </c>
      <c r="D66" s="25" t="s">
        <v>398</v>
      </c>
      <c r="E66" s="29">
        <v>12000000</v>
      </c>
      <c r="F66" s="26">
        <v>11926.5</v>
      </c>
      <c r="G66" s="27">
        <v>0.979715979520835</v>
      </c>
      <c r="H66" s="30">
        <v>5.1126999999999999E-2</v>
      </c>
      <c r="I66" s="57"/>
    </row>
    <row r="67" spans="2:9" x14ac:dyDescent="0.2">
      <c r="B67" s="25" t="s">
        <v>523</v>
      </c>
      <c r="C67" s="25" t="s">
        <v>524</v>
      </c>
      <c r="D67" s="25" t="s">
        <v>398</v>
      </c>
      <c r="E67" s="29">
        <v>9500000</v>
      </c>
      <c r="F67" s="26">
        <v>9432.7780000000002</v>
      </c>
      <c r="G67" s="27">
        <v>0.77486633445458297</v>
      </c>
      <c r="H67" s="30">
        <v>5.1003E-2</v>
      </c>
      <c r="I67" s="57"/>
    </row>
    <row r="68" spans="2:9" x14ac:dyDescent="0.2">
      <c r="B68" s="25" t="s">
        <v>525</v>
      </c>
      <c r="C68" s="25" t="s">
        <v>526</v>
      </c>
      <c r="D68" s="25" t="s">
        <v>398</v>
      </c>
      <c r="E68" s="29">
        <v>3000000</v>
      </c>
      <c r="F68" s="26">
        <v>2963.22</v>
      </c>
      <c r="G68" s="27">
        <v>0.243417095110529</v>
      </c>
      <c r="H68" s="30">
        <v>5.2679999999999998E-2</v>
      </c>
      <c r="I68" s="57"/>
    </row>
    <row r="69" spans="2:9" x14ac:dyDescent="0.2">
      <c r="B69" s="25" t="s">
        <v>527</v>
      </c>
      <c r="C69" s="25" t="s">
        <v>528</v>
      </c>
      <c r="D69" s="25" t="s">
        <v>398</v>
      </c>
      <c r="E69" s="29">
        <v>1500000</v>
      </c>
      <c r="F69" s="26">
        <v>1492.2555</v>
      </c>
      <c r="G69" s="27">
        <v>0.122583034325062</v>
      </c>
      <c r="H69" s="30">
        <v>5.1196999999999999E-2</v>
      </c>
      <c r="I69" s="57"/>
    </row>
    <row r="70" spans="2:9" x14ac:dyDescent="0.2">
      <c r="B70" s="24" t="s">
        <v>123</v>
      </c>
      <c r="C70" s="24"/>
      <c r="D70" s="24"/>
      <c r="E70" s="24"/>
      <c r="F70" s="40">
        <f>SUM(F58:F69)</f>
        <v>228549.21250000002</v>
      </c>
      <c r="G70" s="41">
        <f>SUM(G58:G69)</f>
        <v>18.774436388978579</v>
      </c>
      <c r="H70" s="24"/>
      <c r="I70" s="24"/>
    </row>
    <row r="71" spans="2:9" x14ac:dyDescent="0.2">
      <c r="B71" s="42" t="s">
        <v>126</v>
      </c>
      <c r="C71" s="42"/>
      <c r="D71" s="42"/>
      <c r="E71" s="42"/>
      <c r="F71" s="43">
        <f>+F30+F57+F70</f>
        <v>1122430.5674999999</v>
      </c>
      <c r="G71" s="44">
        <f>+G30+G57+G70</f>
        <v>92.203342378936782</v>
      </c>
      <c r="H71" s="24"/>
      <c r="I71" s="24"/>
    </row>
    <row r="72" spans="2:9" x14ac:dyDescent="0.2">
      <c r="B72" s="24" t="s">
        <v>399</v>
      </c>
      <c r="C72" s="25"/>
      <c r="D72" s="25"/>
      <c r="E72" s="25"/>
      <c r="F72" s="26"/>
      <c r="G72" s="27"/>
      <c r="H72" s="25"/>
      <c r="I72" s="25"/>
    </row>
    <row r="73" spans="2:9" x14ac:dyDescent="0.2">
      <c r="B73" s="25" t="s">
        <v>400</v>
      </c>
      <c r="C73" s="25" t="s">
        <v>401</v>
      </c>
      <c r="D73" s="25"/>
      <c r="E73" s="29">
        <v>15348.03</v>
      </c>
      <c r="F73" s="26">
        <v>1837.2555459</v>
      </c>
      <c r="G73" s="27">
        <v>0.150923457576112</v>
      </c>
      <c r="H73" s="25"/>
      <c r="I73" s="25"/>
    </row>
    <row r="74" spans="2:9" x14ac:dyDescent="0.2">
      <c r="B74" s="24" t="s">
        <v>123</v>
      </c>
      <c r="C74" s="24"/>
      <c r="D74" s="24"/>
      <c r="E74" s="24"/>
      <c r="F74" s="43">
        <f>SUM(F73:F73)</f>
        <v>1837.2555459</v>
      </c>
      <c r="G74" s="44">
        <f>SUM(G73:G73)</f>
        <v>0.150923457576112</v>
      </c>
      <c r="H74" s="24"/>
      <c r="I74" s="24"/>
    </row>
    <row r="75" spans="2:9" x14ac:dyDescent="0.2">
      <c r="B75" s="24"/>
      <c r="C75" s="25"/>
      <c r="D75" s="25"/>
      <c r="E75" s="25"/>
      <c r="F75" s="26"/>
      <c r="G75" s="27"/>
      <c r="H75" s="25"/>
      <c r="I75" s="25"/>
    </row>
    <row r="76" spans="2:9" x14ac:dyDescent="0.2">
      <c r="B76" s="24" t="s">
        <v>139</v>
      </c>
      <c r="C76" s="24"/>
      <c r="D76" s="24"/>
      <c r="E76" s="24"/>
      <c r="F76" s="43">
        <v>47949.164839999998</v>
      </c>
      <c r="G76" s="44">
        <v>3.9388389719051302</v>
      </c>
      <c r="H76" s="30">
        <v>4.6890670000000002E-2</v>
      </c>
      <c r="I76" s="30"/>
    </row>
    <row r="77" spans="2:9" x14ac:dyDescent="0.2">
      <c r="B77" s="25"/>
      <c r="C77" s="25"/>
      <c r="D77" s="25"/>
      <c r="E77" s="25"/>
      <c r="F77" s="26"/>
      <c r="G77" s="27"/>
      <c r="H77" s="25"/>
      <c r="I77" s="25"/>
    </row>
    <row r="78" spans="2:9" x14ac:dyDescent="0.2">
      <c r="B78" s="24" t="s">
        <v>411</v>
      </c>
      <c r="C78" s="25"/>
      <c r="D78" s="25"/>
      <c r="E78" s="25"/>
      <c r="F78" s="26"/>
      <c r="G78" s="27"/>
      <c r="H78" s="25"/>
      <c r="I78" s="25"/>
    </row>
    <row r="79" spans="2:9" x14ac:dyDescent="0.2">
      <c r="B79" s="25" t="s">
        <v>529</v>
      </c>
      <c r="C79" s="25"/>
      <c r="D79" s="25"/>
      <c r="E79" s="25"/>
      <c r="F79" s="26">
        <v>10189.9906405</v>
      </c>
      <c r="G79" s="27">
        <v>0.83706843262194297</v>
      </c>
      <c r="H79" s="28">
        <v>5.3218000000000001E-2</v>
      </c>
      <c r="I79" s="25"/>
    </row>
    <row r="80" spans="2:9" x14ac:dyDescent="0.2">
      <c r="B80" s="25" t="s">
        <v>529</v>
      </c>
      <c r="C80" s="25"/>
      <c r="D80" s="25"/>
      <c r="E80" s="25"/>
      <c r="F80" s="26">
        <v>4999.7314312999997</v>
      </c>
      <c r="G80" s="27">
        <v>0.41070865522636002</v>
      </c>
      <c r="H80" s="28">
        <v>5.3218000000000001E-2</v>
      </c>
      <c r="I80" s="25"/>
    </row>
    <row r="81" spans="1:9" x14ac:dyDescent="0.2">
      <c r="B81" s="25" t="s">
        <v>529</v>
      </c>
      <c r="C81" s="25"/>
      <c r="D81" s="25"/>
      <c r="E81" s="25"/>
      <c r="F81" s="26">
        <v>4894.1334654000002</v>
      </c>
      <c r="G81" s="27">
        <v>0.402034189574482</v>
      </c>
      <c r="H81" s="28">
        <v>5.3218000000000001E-2</v>
      </c>
      <c r="I81" s="25"/>
    </row>
    <row r="82" spans="1:9" x14ac:dyDescent="0.2">
      <c r="B82" s="25" t="s">
        <v>530</v>
      </c>
      <c r="C82" s="25"/>
      <c r="D82" s="25"/>
      <c r="E82" s="25"/>
      <c r="F82" s="26">
        <v>2499.8370584999998</v>
      </c>
      <c r="G82" s="27">
        <v>0.205351973538826</v>
      </c>
      <c r="H82" s="28">
        <v>5.2499999999999998E-2</v>
      </c>
      <c r="I82" s="25"/>
    </row>
    <row r="83" spans="1:9" x14ac:dyDescent="0.2">
      <c r="B83" s="24" t="s">
        <v>126</v>
      </c>
      <c r="C83" s="24"/>
      <c r="D83" s="24"/>
      <c r="E83" s="24"/>
      <c r="F83" s="43">
        <v>22583.692595699998</v>
      </c>
      <c r="G83" s="44">
        <v>1.8551632509616109</v>
      </c>
      <c r="H83" s="25"/>
      <c r="I83" s="25"/>
    </row>
    <row r="84" spans="1:9" x14ac:dyDescent="0.2">
      <c r="B84" s="25"/>
      <c r="C84" s="25"/>
      <c r="D84" s="25"/>
      <c r="E84" s="25"/>
      <c r="F84" s="26"/>
      <c r="G84" s="27"/>
      <c r="H84" s="25"/>
      <c r="I84" s="25"/>
    </row>
    <row r="85" spans="1:9" x14ac:dyDescent="0.2">
      <c r="B85" s="42" t="s">
        <v>142</v>
      </c>
      <c r="C85" s="42"/>
      <c r="D85" s="42"/>
      <c r="E85" s="42"/>
      <c r="F85" s="43">
        <f>F86-(F30+F57+F70+F74+F76+F83)</f>
        <v>22541.921793100191</v>
      </c>
      <c r="G85" s="44">
        <f>G86-(G30+G57+G70+G74+G76+G83)</f>
        <v>1.8517319406203683</v>
      </c>
      <c r="H85" s="24"/>
      <c r="I85" s="24"/>
    </row>
    <row r="86" spans="1:9" x14ac:dyDescent="0.2">
      <c r="B86" s="42" t="s">
        <v>140</v>
      </c>
      <c r="C86" s="42"/>
      <c r="D86" s="42"/>
      <c r="E86" s="42"/>
      <c r="F86" s="43">
        <v>1217342.6022747001</v>
      </c>
      <c r="G86" s="44">
        <v>100</v>
      </c>
      <c r="H86" s="45"/>
      <c r="I86" s="45"/>
    </row>
    <row r="88" spans="1:9" x14ac:dyDescent="0.2">
      <c r="B88" s="18" t="s">
        <v>403</v>
      </c>
    </row>
    <row r="89" spans="1:9" ht="40.049999999999997" customHeight="1" x14ac:dyDescent="0.2">
      <c r="B89" s="163" t="s">
        <v>404</v>
      </c>
      <c r="C89" s="163"/>
      <c r="D89" s="163"/>
      <c r="E89" s="163"/>
      <c r="F89" s="163"/>
      <c r="G89" s="163"/>
      <c r="H89" s="163"/>
      <c r="I89" s="163"/>
    </row>
    <row r="90" spans="1:9" x14ac:dyDescent="0.2">
      <c r="B90" s="61"/>
    </row>
    <row r="91" spans="1:9" x14ac:dyDescent="0.2">
      <c r="B91" s="129" t="s">
        <v>1644</v>
      </c>
    </row>
    <row r="92" spans="1:9" x14ac:dyDescent="0.2">
      <c r="B92" s="129"/>
    </row>
    <row r="93" spans="1:9" ht="10.5" customHeight="1" x14ac:dyDescent="0.2">
      <c r="B93" s="157" t="s">
        <v>1634</v>
      </c>
      <c r="C93" s="157"/>
      <c r="D93" s="157"/>
      <c r="E93" s="157"/>
      <c r="F93" s="157"/>
      <c r="G93" s="157"/>
      <c r="H93" s="157"/>
      <c r="I93" s="157"/>
    </row>
    <row r="94" spans="1:9" x14ac:dyDescent="0.2">
      <c r="B94" s="18"/>
    </row>
    <row r="95" spans="1:9" s="8" customFormat="1" x14ac:dyDescent="0.2">
      <c r="A95" s="6"/>
      <c r="B95" s="18" t="s">
        <v>157</v>
      </c>
      <c r="C95" s="6"/>
      <c r="D95" s="6"/>
      <c r="E95" s="6"/>
      <c r="G95" s="13"/>
      <c r="H95" s="6"/>
      <c r="I95" s="6"/>
    </row>
    <row r="96" spans="1:9" s="8" customFormat="1" x14ac:dyDescent="0.2">
      <c r="A96" s="6"/>
      <c r="B96" s="18"/>
      <c r="C96" s="6"/>
      <c r="D96" s="6"/>
      <c r="E96" s="6"/>
      <c r="G96" s="13"/>
      <c r="H96" s="6"/>
      <c r="I96" s="6"/>
    </row>
    <row r="97" spans="1:9" s="8" customFormat="1" x14ac:dyDescent="0.2">
      <c r="A97" s="6"/>
      <c r="B97" s="65" t="s">
        <v>1599</v>
      </c>
      <c r="C97" s="62"/>
      <c r="D97" s="62"/>
      <c r="E97" s="55"/>
      <c r="G97" s="13"/>
      <c r="H97" s="6"/>
      <c r="I97" s="6"/>
    </row>
    <row r="98" spans="1:9" s="8" customFormat="1" x14ac:dyDescent="0.2">
      <c r="A98" s="6"/>
      <c r="B98" s="65" t="s">
        <v>1630</v>
      </c>
      <c r="C98" s="62"/>
      <c r="D98" s="62"/>
      <c r="E98" s="55"/>
      <c r="G98" s="13"/>
      <c r="H98" s="6"/>
      <c r="I98" s="6"/>
    </row>
    <row r="99" spans="1:9" s="8" customFormat="1" x14ac:dyDescent="0.2">
      <c r="A99" s="6"/>
      <c r="B99" s="62"/>
      <c r="C99" s="62"/>
      <c r="D99" s="62"/>
      <c r="E99" s="55"/>
      <c r="G99" s="13"/>
      <c r="H99" s="6"/>
      <c r="I99" s="6"/>
    </row>
    <row r="100" spans="1:9" s="8" customFormat="1" ht="20.399999999999999" x14ac:dyDescent="0.2">
      <c r="A100" s="6"/>
      <c r="B100" s="101" t="s">
        <v>1602</v>
      </c>
      <c r="C100" s="67" t="s">
        <v>1603</v>
      </c>
      <c r="D100" s="67" t="s">
        <v>1635</v>
      </c>
      <c r="E100" s="55"/>
      <c r="G100" s="13"/>
      <c r="H100" s="6"/>
      <c r="I100" s="6"/>
    </row>
    <row r="101" spans="1:9" s="8" customFormat="1" x14ac:dyDescent="0.2">
      <c r="A101" s="6"/>
      <c r="B101" s="69" t="s">
        <v>1604</v>
      </c>
      <c r="C101" s="102">
        <v>1069.3387</v>
      </c>
      <c r="D101" s="102">
        <v>1075.3243</v>
      </c>
      <c r="E101" s="55"/>
      <c r="G101" s="13"/>
      <c r="H101" s="6"/>
      <c r="I101" s="6"/>
    </row>
    <row r="102" spans="1:9" s="8" customFormat="1" x14ac:dyDescent="0.2">
      <c r="A102" s="6"/>
      <c r="B102" s="69" t="s">
        <v>1636</v>
      </c>
      <c r="C102" s="102" t="s">
        <v>1637</v>
      </c>
      <c r="D102" s="102">
        <v>1001.9358</v>
      </c>
      <c r="E102" s="55"/>
      <c r="G102" s="13"/>
      <c r="H102" s="6"/>
      <c r="I102" s="6"/>
    </row>
    <row r="103" spans="1:9" s="8" customFormat="1" x14ac:dyDescent="0.2">
      <c r="A103" s="6"/>
      <c r="B103" s="62"/>
      <c r="C103" s="62"/>
      <c r="D103" s="62"/>
      <c r="E103" s="55"/>
      <c r="G103" s="13"/>
      <c r="H103" s="6"/>
      <c r="I103" s="6"/>
    </row>
    <row r="104" spans="1:9" s="8" customFormat="1" x14ac:dyDescent="0.2">
      <c r="A104" s="6"/>
      <c r="B104" s="65" t="s">
        <v>1653</v>
      </c>
      <c r="C104" s="62"/>
      <c r="D104" s="62"/>
      <c r="E104" s="55"/>
      <c r="G104" s="13"/>
      <c r="H104" s="6"/>
      <c r="I104" s="6"/>
    </row>
    <row r="105" spans="1:9" s="8" customFormat="1" x14ac:dyDescent="0.2">
      <c r="A105" s="6"/>
      <c r="B105" s="65" t="s">
        <v>1638</v>
      </c>
      <c r="C105" s="62"/>
      <c r="D105" s="62"/>
      <c r="E105" s="55"/>
      <c r="G105" s="13"/>
      <c r="H105" s="6"/>
      <c r="I105" s="6"/>
    </row>
    <row r="106" spans="1:9" s="8" customFormat="1" x14ac:dyDescent="0.2">
      <c r="A106" s="6"/>
      <c r="B106" s="65" t="s">
        <v>1639</v>
      </c>
      <c r="C106" s="62"/>
      <c r="D106" s="62"/>
      <c r="E106" s="55"/>
      <c r="G106" s="13"/>
      <c r="H106" s="6"/>
      <c r="I106" s="6"/>
    </row>
    <row r="107" spans="1:9" s="8" customFormat="1" x14ac:dyDescent="0.2">
      <c r="A107" s="6"/>
      <c r="B107" s="73" t="s">
        <v>1645</v>
      </c>
      <c r="C107" s="62"/>
      <c r="D107" s="62"/>
      <c r="E107" s="55"/>
      <c r="G107" s="13"/>
      <c r="H107" s="6"/>
      <c r="I107" s="6"/>
    </row>
    <row r="108" spans="1:9" s="8" customFormat="1" x14ac:dyDescent="0.2">
      <c r="A108" s="6"/>
      <c r="B108" s="65" t="s">
        <v>1641</v>
      </c>
      <c r="C108" s="62"/>
      <c r="D108" s="62"/>
      <c r="E108" s="55"/>
      <c r="G108" s="13"/>
      <c r="H108" s="6"/>
      <c r="I108" s="6"/>
    </row>
    <row r="110" spans="1:9" x14ac:dyDescent="0.2">
      <c r="B110" s="18" t="s">
        <v>1570</v>
      </c>
      <c r="H110" s="11"/>
      <c r="I110" s="11"/>
    </row>
    <row r="111" spans="1:9" x14ac:dyDescent="0.2">
      <c r="B111" s="18"/>
      <c r="C111" s="18"/>
      <c r="D111" s="54"/>
      <c r="E111" s="18"/>
      <c r="H111" s="11"/>
      <c r="I111" s="11"/>
    </row>
    <row r="112" spans="1:9" x14ac:dyDescent="0.2">
      <c r="D112" s="55"/>
      <c r="E112" s="55"/>
      <c r="H112" s="11"/>
      <c r="I112" s="11"/>
    </row>
    <row r="113" spans="8:9" x14ac:dyDescent="0.2">
      <c r="H113" s="11"/>
      <c r="I113" s="11"/>
    </row>
    <row r="114" spans="8:9" x14ac:dyDescent="0.2">
      <c r="H114" s="11"/>
      <c r="I114" s="11"/>
    </row>
    <row r="115" spans="8:9" x14ac:dyDescent="0.2">
      <c r="H115" s="11"/>
      <c r="I115" s="11"/>
    </row>
    <row r="116" spans="8:9" x14ac:dyDescent="0.2">
      <c r="H116" s="11"/>
      <c r="I116" s="11"/>
    </row>
    <row r="117" spans="8:9" x14ac:dyDescent="0.2">
      <c r="H117" s="11"/>
      <c r="I117" s="11"/>
    </row>
    <row r="118" spans="8:9" x14ac:dyDescent="0.2">
      <c r="H118" s="11"/>
      <c r="I118" s="11"/>
    </row>
    <row r="119" spans="8:9" x14ac:dyDescent="0.2">
      <c r="H119" s="11"/>
      <c r="I119" s="11"/>
    </row>
    <row r="120" spans="8:9" x14ac:dyDescent="0.2">
      <c r="H120" s="11"/>
      <c r="I120" s="11"/>
    </row>
    <row r="121" spans="8:9" x14ac:dyDescent="0.2">
      <c r="H121" s="11"/>
      <c r="I121" s="11"/>
    </row>
    <row r="122" spans="8:9" x14ac:dyDescent="0.2">
      <c r="H122" s="11"/>
      <c r="I122" s="11"/>
    </row>
    <row r="123" spans="8:9" x14ac:dyDescent="0.2">
      <c r="H123" s="11"/>
      <c r="I123" s="11"/>
    </row>
    <row r="124" spans="8:9" x14ac:dyDescent="0.2">
      <c r="H124" s="11"/>
      <c r="I124" s="11"/>
    </row>
    <row r="125" spans="8:9" x14ac:dyDescent="0.2">
      <c r="H125" s="11"/>
      <c r="I125" s="11"/>
    </row>
    <row r="126" spans="8:9" x14ac:dyDescent="0.2">
      <c r="H126" s="11"/>
      <c r="I126" s="11"/>
    </row>
    <row r="127" spans="8:9" x14ac:dyDescent="0.2">
      <c r="H127" s="11"/>
      <c r="I127" s="11"/>
    </row>
    <row r="128" spans="8:9" x14ac:dyDescent="0.2">
      <c r="H128" s="11"/>
      <c r="I128" s="11"/>
    </row>
    <row r="129" spans="2:9" x14ac:dyDescent="0.2">
      <c r="H129" s="11"/>
      <c r="I129" s="11"/>
    </row>
    <row r="130" spans="2:9" x14ac:dyDescent="0.2">
      <c r="H130" s="11"/>
      <c r="I130" s="11"/>
    </row>
    <row r="131" spans="2:9" x14ac:dyDescent="0.2">
      <c r="B131" s="18" t="s">
        <v>1568</v>
      </c>
      <c r="H131" s="11"/>
      <c r="I131" s="11"/>
    </row>
    <row r="132" spans="2:9" x14ac:dyDescent="0.2">
      <c r="B132" s="18" t="s">
        <v>1573</v>
      </c>
      <c r="H132" s="11"/>
      <c r="I132" s="11"/>
    </row>
    <row r="133" spans="2:9" x14ac:dyDescent="0.2">
      <c r="H133" s="11"/>
      <c r="I133" s="11"/>
    </row>
    <row r="134" spans="2:9" x14ac:dyDescent="0.2">
      <c r="H134" s="11"/>
      <c r="I134" s="11"/>
    </row>
    <row r="135" spans="2:9" x14ac:dyDescent="0.2">
      <c r="H135" s="11"/>
      <c r="I135" s="11"/>
    </row>
    <row r="136" spans="2:9" x14ac:dyDescent="0.2">
      <c r="H136" s="11"/>
      <c r="I136" s="11"/>
    </row>
    <row r="137" spans="2:9" x14ac:dyDescent="0.2">
      <c r="H137" s="11"/>
      <c r="I137" s="11"/>
    </row>
    <row r="138" spans="2:9" x14ac:dyDescent="0.2">
      <c r="H138" s="11"/>
      <c r="I138" s="11"/>
    </row>
    <row r="139" spans="2:9" x14ac:dyDescent="0.2">
      <c r="H139" s="11"/>
      <c r="I139" s="11"/>
    </row>
    <row r="140" spans="2:9" x14ac:dyDescent="0.2">
      <c r="H140" s="11"/>
      <c r="I140" s="11"/>
    </row>
    <row r="141" spans="2:9" x14ac:dyDescent="0.2">
      <c r="H141" s="11"/>
      <c r="I141" s="11"/>
    </row>
    <row r="142" spans="2:9" x14ac:dyDescent="0.2">
      <c r="H142" s="11"/>
      <c r="I142" s="11"/>
    </row>
    <row r="143" spans="2:9" x14ac:dyDescent="0.2">
      <c r="H143" s="11"/>
      <c r="I143" s="11"/>
    </row>
    <row r="144" spans="2:9" x14ac:dyDescent="0.2">
      <c r="H144" s="11"/>
      <c r="I144" s="11"/>
    </row>
    <row r="145" spans="8:9" x14ac:dyDescent="0.2">
      <c r="H145" s="11"/>
      <c r="I145" s="11"/>
    </row>
    <row r="146" spans="8:9" x14ac:dyDescent="0.2">
      <c r="H146" s="11"/>
      <c r="I146" s="11"/>
    </row>
    <row r="147" spans="8:9" x14ac:dyDescent="0.2">
      <c r="H147" s="11"/>
      <c r="I147" s="11"/>
    </row>
    <row r="148" spans="8:9" x14ac:dyDescent="0.2">
      <c r="H148" s="11"/>
      <c r="I148" s="11"/>
    </row>
    <row r="149" spans="8:9" x14ac:dyDescent="0.2">
      <c r="H149" s="11"/>
      <c r="I149" s="11"/>
    </row>
    <row r="150" spans="8:9" x14ac:dyDescent="0.2">
      <c r="H150" s="11"/>
      <c r="I150" s="11"/>
    </row>
    <row r="151" spans="8:9" x14ac:dyDescent="0.2">
      <c r="H151" s="11"/>
      <c r="I151" s="11"/>
    </row>
  </sheetData>
  <mergeCells count="3">
    <mergeCell ref="B1:C1"/>
    <mergeCell ref="B89:I89"/>
    <mergeCell ref="B93:I93"/>
  </mergeCells>
  <conditionalFormatting sqref="G1:G3 G5:G88 G90:G92 G94:G151">
    <cfRule type="cellIs" dxfId="4" priority="1" stopIfTrue="1" operator="between">
      <formula>0.009</formula>
      <formula>-0.009</formula>
    </cfRule>
  </conditionalFormatting>
  <hyperlinks>
    <hyperlink ref="A2" location="Index!A1" display="-" xr:uid="{30D1CBE1-6598-415A-9E2A-1CDF200692F8}"/>
  </hyperlinks>
  <pageMargins left="0.7" right="0.7" top="0.75" bottom="0.75" header="0.3" footer="0.3"/>
  <pageSetup paperSize="9" scale="43" orientation="portrait" r:id="rId1"/>
  <headerFooter>
    <oddFooter>&amp;C&amp;1#&amp;"Calibri"&amp;10&amp;K000000RESTRICTED</oddFooter>
    <evenFooter>&amp;LPUBLIC</evenFooter>
    <firstFooter>&amp;LPUBLIC</first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4A7FE-E42E-4078-9D6E-CA03D29CB77A}">
  <dimension ref="A1:I72"/>
  <sheetViews>
    <sheetView view="pageBreakPreview" zoomScaleNormal="100" zoomScaleSheetLayoutView="100" workbookViewId="0"/>
  </sheetViews>
  <sheetFormatPr defaultColWidth="9.21875" defaultRowHeight="10.199999999999999" x14ac:dyDescent="0.2"/>
  <cols>
    <col min="1" max="1" width="7.21875" style="6" customWidth="1"/>
    <col min="2" max="2" width="52.77734375" style="6" bestFit="1" customWidth="1"/>
    <col min="3" max="3" width="10.21875" style="6" bestFit="1" customWidth="1"/>
    <col min="4" max="5" width="13.77734375" style="6" bestFit="1" customWidth="1"/>
    <col min="6" max="6" width="12.77734375" style="8" bestFit="1" customWidth="1"/>
    <col min="7" max="7" width="6.77734375" style="13" bestFit="1" customWidth="1"/>
    <col min="8" max="8" width="13.77734375" style="6" bestFit="1" customWidth="1"/>
    <col min="9" max="9" width="10.5546875" style="6" bestFit="1" customWidth="1"/>
    <col min="10" max="16384" width="9.21875" style="6"/>
  </cols>
  <sheetData>
    <row r="1" spans="1:9" s="1" customFormat="1" ht="16.8" customHeight="1" x14ac:dyDescent="0.25">
      <c r="B1" s="146" t="s">
        <v>15</v>
      </c>
      <c r="C1" s="147"/>
      <c r="D1" s="10"/>
      <c r="F1" s="5"/>
      <c r="G1" s="13"/>
    </row>
    <row r="2" spans="1:9" s="1" customFormat="1" ht="14.4" x14ac:dyDescent="0.3">
      <c r="A2" s="59" t="s">
        <v>1598</v>
      </c>
      <c r="F2" s="5"/>
      <c r="G2" s="13"/>
    </row>
    <row r="3" spans="1:9" s="1" customFormat="1" ht="12" x14ac:dyDescent="0.2">
      <c r="B3" s="7" t="s">
        <v>9</v>
      </c>
      <c r="C3" s="2"/>
      <c r="D3" s="3"/>
      <c r="E3" s="3"/>
      <c r="F3" s="4"/>
      <c r="G3" s="13"/>
    </row>
    <row r="4" spans="1:9" s="1" customFormat="1" ht="25.5" customHeight="1" x14ac:dyDescent="0.2">
      <c r="B4" s="125" t="s">
        <v>7</v>
      </c>
      <c r="C4" s="125" t="s">
        <v>8</v>
      </c>
      <c r="D4" s="68" t="s">
        <v>402</v>
      </c>
      <c r="E4" s="68" t="s">
        <v>0</v>
      </c>
      <c r="F4" s="126" t="s">
        <v>4</v>
      </c>
      <c r="G4" s="127" t="s">
        <v>5</v>
      </c>
      <c r="H4" s="128" t="s">
        <v>6</v>
      </c>
      <c r="I4" s="130" t="s">
        <v>327</v>
      </c>
    </row>
    <row r="5" spans="1:9" x14ac:dyDescent="0.2">
      <c r="B5" s="24" t="s">
        <v>395</v>
      </c>
      <c r="C5" s="25"/>
      <c r="D5" s="25"/>
      <c r="E5" s="25"/>
      <c r="F5" s="26"/>
      <c r="G5" s="27"/>
      <c r="H5" s="25"/>
      <c r="I5" s="25"/>
    </row>
    <row r="6" spans="1:9" x14ac:dyDescent="0.2">
      <c r="B6" s="25" t="s">
        <v>531</v>
      </c>
      <c r="C6" s="25" t="s">
        <v>532</v>
      </c>
      <c r="D6" s="25" t="s">
        <v>398</v>
      </c>
      <c r="E6" s="29">
        <v>1635000</v>
      </c>
      <c r="F6" s="26">
        <v>1633.59717</v>
      </c>
      <c r="G6" s="27">
        <v>51.896754111493898</v>
      </c>
      <c r="H6" s="30">
        <v>7.0710833376125104E-2</v>
      </c>
      <c r="I6" s="57"/>
    </row>
    <row r="7" spans="1:9" x14ac:dyDescent="0.2">
      <c r="B7" s="25" t="s">
        <v>533</v>
      </c>
      <c r="C7" s="25" t="s">
        <v>534</v>
      </c>
      <c r="D7" s="25" t="s">
        <v>398</v>
      </c>
      <c r="E7" s="29">
        <v>838100</v>
      </c>
      <c r="F7" s="26">
        <v>813.80599529999995</v>
      </c>
      <c r="G7" s="27">
        <v>25.853307295178301</v>
      </c>
      <c r="H7" s="30">
        <v>7.0327921461124904E-2</v>
      </c>
      <c r="I7" s="57"/>
    </row>
    <row r="8" spans="1:9" x14ac:dyDescent="0.2">
      <c r="B8" s="25" t="s">
        <v>535</v>
      </c>
      <c r="C8" s="25" t="s">
        <v>536</v>
      </c>
      <c r="D8" s="25" t="s">
        <v>398</v>
      </c>
      <c r="E8" s="29">
        <v>646100</v>
      </c>
      <c r="F8" s="26">
        <v>622.83910779999997</v>
      </c>
      <c r="G8" s="27">
        <v>19.7865964890958</v>
      </c>
      <c r="H8" s="30">
        <v>7.0046229665125095E-2</v>
      </c>
      <c r="I8" s="57"/>
    </row>
    <row r="9" spans="1:9" x14ac:dyDescent="0.2">
      <c r="B9" s="24" t="s">
        <v>126</v>
      </c>
      <c r="C9" s="24"/>
      <c r="D9" s="24"/>
      <c r="E9" s="24"/>
      <c r="F9" s="43">
        <f>SUM(F6:F8)</f>
        <v>3070.2422731000001</v>
      </c>
      <c r="G9" s="44">
        <f>SUM(G6:G8)</f>
        <v>97.536657895768002</v>
      </c>
      <c r="H9" s="24"/>
      <c r="I9" s="24"/>
    </row>
    <row r="10" spans="1:9" x14ac:dyDescent="0.2">
      <c r="B10" s="24"/>
      <c r="C10" s="25"/>
      <c r="D10" s="25"/>
      <c r="E10" s="25"/>
      <c r="F10" s="26"/>
      <c r="G10" s="27"/>
      <c r="H10" s="25"/>
      <c r="I10" s="25"/>
    </row>
    <row r="11" spans="1:9" x14ac:dyDescent="0.2">
      <c r="B11" s="24" t="s">
        <v>139</v>
      </c>
      <c r="C11" s="24"/>
      <c r="D11" s="24"/>
      <c r="E11" s="24"/>
      <c r="F11" s="43">
        <v>14.332296299999999</v>
      </c>
      <c r="G11" s="44">
        <v>0.45531399698383002</v>
      </c>
      <c r="H11" s="30">
        <v>4.6890670000000002E-2</v>
      </c>
      <c r="I11" s="30"/>
    </row>
    <row r="12" spans="1:9" x14ac:dyDescent="0.2">
      <c r="B12" s="25"/>
      <c r="C12" s="25"/>
      <c r="D12" s="25"/>
      <c r="E12" s="25"/>
      <c r="F12" s="26"/>
      <c r="G12" s="27"/>
      <c r="H12" s="25"/>
      <c r="I12" s="25"/>
    </row>
    <row r="13" spans="1:9" x14ac:dyDescent="0.2">
      <c r="B13" s="42" t="s">
        <v>142</v>
      </c>
      <c r="C13" s="42"/>
      <c r="D13" s="42"/>
      <c r="E13" s="42"/>
      <c r="F13" s="43">
        <f>F14-(F9+F11)</f>
        <v>63.208366099999694</v>
      </c>
      <c r="G13" s="44">
        <f>G14-(G9+G11)</f>
        <v>2.0080281072481654</v>
      </c>
      <c r="H13" s="24"/>
      <c r="I13" s="24"/>
    </row>
    <row r="14" spans="1:9" x14ac:dyDescent="0.2">
      <c r="B14" s="42" t="s">
        <v>140</v>
      </c>
      <c r="C14" s="42"/>
      <c r="D14" s="42"/>
      <c r="E14" s="42"/>
      <c r="F14" s="43">
        <v>3147.7829354999999</v>
      </c>
      <c r="G14" s="44">
        <v>100</v>
      </c>
      <c r="H14" s="45"/>
      <c r="I14" s="45"/>
    </row>
    <row r="16" spans="1:9" ht="40.049999999999997" customHeight="1" x14ac:dyDescent="0.2">
      <c r="B16" s="163" t="s">
        <v>404</v>
      </c>
      <c r="C16" s="163"/>
      <c r="D16" s="163"/>
      <c r="E16" s="163"/>
      <c r="F16" s="163"/>
      <c r="G16" s="163"/>
      <c r="H16" s="163"/>
      <c r="I16" s="163"/>
    </row>
    <row r="17" spans="2:9" x14ac:dyDescent="0.2">
      <c r="B17" s="157"/>
      <c r="C17" s="157"/>
      <c r="D17" s="157"/>
      <c r="E17" s="157"/>
      <c r="F17" s="157"/>
      <c r="G17" s="157"/>
      <c r="H17" s="157"/>
      <c r="I17" s="157"/>
    </row>
    <row r="18" spans="2:9" x14ac:dyDescent="0.2">
      <c r="B18" s="141" t="s">
        <v>1684</v>
      </c>
      <c r="C18" s="141"/>
      <c r="D18" s="141"/>
      <c r="E18" s="141"/>
      <c r="F18" s="141"/>
      <c r="G18" s="141"/>
      <c r="H18" s="141"/>
      <c r="I18" s="141"/>
    </row>
    <row r="19" spans="2:9" x14ac:dyDescent="0.2">
      <c r="B19" s="141"/>
      <c r="C19" s="141"/>
      <c r="D19" s="141"/>
      <c r="E19" s="141"/>
      <c r="F19" s="141"/>
      <c r="G19" s="141"/>
      <c r="H19" s="141"/>
      <c r="I19" s="141"/>
    </row>
    <row r="20" spans="2:9" ht="10.5" customHeight="1" x14ac:dyDescent="0.2">
      <c r="B20" s="157" t="s">
        <v>1634</v>
      </c>
      <c r="C20" s="157"/>
      <c r="D20" s="157"/>
      <c r="E20" s="157"/>
      <c r="F20" s="157"/>
      <c r="G20" s="157"/>
      <c r="H20" s="157"/>
      <c r="I20" s="157"/>
    </row>
    <row r="21" spans="2:9" x14ac:dyDescent="0.2">
      <c r="B21" s="18"/>
    </row>
    <row r="22" spans="2:9" x14ac:dyDescent="0.2">
      <c r="B22" s="18" t="s">
        <v>157</v>
      </c>
    </row>
    <row r="23" spans="2:9" x14ac:dyDescent="0.2">
      <c r="B23" s="18"/>
    </row>
    <row r="24" spans="2:9" x14ac:dyDescent="0.2">
      <c r="B24" s="65" t="s">
        <v>1599</v>
      </c>
      <c r="C24" s="62"/>
      <c r="D24" s="62"/>
    </row>
    <row r="25" spans="2:9" x14ac:dyDescent="0.2">
      <c r="B25" s="65" t="s">
        <v>1630</v>
      </c>
      <c r="C25" s="62"/>
      <c r="D25" s="62"/>
    </row>
    <row r="26" spans="2:9" x14ac:dyDescent="0.2">
      <c r="B26" s="62"/>
      <c r="C26" s="62"/>
      <c r="D26" s="62"/>
    </row>
    <row r="27" spans="2:9" ht="20.399999999999999" x14ac:dyDescent="0.2">
      <c r="B27" s="101" t="s">
        <v>1602</v>
      </c>
      <c r="C27" s="67" t="s">
        <v>1603</v>
      </c>
      <c r="D27" s="67" t="s">
        <v>1635</v>
      </c>
    </row>
    <row r="28" spans="2:9" x14ac:dyDescent="0.2">
      <c r="B28" s="69" t="s">
        <v>1604</v>
      </c>
      <c r="C28" s="102">
        <v>10.4176</v>
      </c>
      <c r="D28" s="102">
        <v>10.397399999999999</v>
      </c>
    </row>
    <row r="29" spans="2:9" x14ac:dyDescent="0.2">
      <c r="B29" s="69" t="s">
        <v>1636</v>
      </c>
      <c r="C29" s="102" t="s">
        <v>1637</v>
      </c>
      <c r="D29" s="102">
        <v>9.9366000000000003</v>
      </c>
    </row>
    <row r="30" spans="2:9" x14ac:dyDescent="0.2">
      <c r="B30" s="62"/>
      <c r="C30" s="62"/>
      <c r="D30" s="62"/>
    </row>
    <row r="31" spans="2:9" x14ac:dyDescent="0.2">
      <c r="B31" s="65" t="s">
        <v>1653</v>
      </c>
      <c r="C31" s="62"/>
      <c r="D31" s="62"/>
    </row>
    <row r="32" spans="2:9" x14ac:dyDescent="0.2">
      <c r="B32" s="65" t="s">
        <v>1638</v>
      </c>
      <c r="C32" s="62"/>
      <c r="D32" s="62"/>
    </row>
    <row r="33" spans="2:9" x14ac:dyDescent="0.2">
      <c r="B33" s="65" t="s">
        <v>1639</v>
      </c>
      <c r="C33" s="62"/>
      <c r="D33" s="62"/>
    </row>
    <row r="34" spans="2:9" x14ac:dyDescent="0.2">
      <c r="B34" s="73" t="s">
        <v>1646</v>
      </c>
      <c r="C34" s="62"/>
      <c r="D34" s="62"/>
    </row>
    <row r="35" spans="2:9" x14ac:dyDescent="0.2">
      <c r="B35" s="65" t="s">
        <v>1641</v>
      </c>
      <c r="C35" s="62"/>
      <c r="D35" s="62"/>
    </row>
    <row r="36" spans="2:9" x14ac:dyDescent="0.2">
      <c r="B36" s="18"/>
    </row>
    <row r="37" spans="2:9" x14ac:dyDescent="0.2">
      <c r="B37" s="18" t="s">
        <v>158</v>
      </c>
      <c r="H37" s="11"/>
      <c r="I37" s="11"/>
    </row>
    <row r="38" spans="2:9" x14ac:dyDescent="0.2">
      <c r="H38" s="11"/>
      <c r="I38" s="11"/>
    </row>
    <row r="39" spans="2:9" x14ac:dyDescent="0.2">
      <c r="H39" s="11"/>
      <c r="I39" s="11"/>
    </row>
    <row r="40" spans="2:9" x14ac:dyDescent="0.2">
      <c r="H40" s="11"/>
      <c r="I40" s="11"/>
    </row>
    <row r="41" spans="2:9" x14ac:dyDescent="0.2">
      <c r="H41" s="11"/>
      <c r="I41" s="11"/>
    </row>
    <row r="42" spans="2:9" x14ac:dyDescent="0.2">
      <c r="H42" s="11"/>
      <c r="I42" s="11"/>
    </row>
    <row r="43" spans="2:9" x14ac:dyDescent="0.2">
      <c r="H43" s="11"/>
      <c r="I43" s="11"/>
    </row>
    <row r="44" spans="2:9" x14ac:dyDescent="0.2">
      <c r="H44" s="11"/>
      <c r="I44" s="11"/>
    </row>
    <row r="45" spans="2:9" x14ac:dyDescent="0.2">
      <c r="H45" s="11"/>
      <c r="I45" s="11"/>
    </row>
    <row r="46" spans="2:9" x14ac:dyDescent="0.2">
      <c r="H46" s="11"/>
      <c r="I46" s="11"/>
    </row>
    <row r="47" spans="2:9" x14ac:dyDescent="0.2">
      <c r="H47" s="11"/>
      <c r="I47" s="11"/>
    </row>
    <row r="48" spans="2:9" x14ac:dyDescent="0.2">
      <c r="H48" s="11"/>
      <c r="I48" s="11"/>
    </row>
    <row r="49" spans="2:9" x14ac:dyDescent="0.2">
      <c r="H49" s="11"/>
      <c r="I49" s="11"/>
    </row>
    <row r="50" spans="2:9" x14ac:dyDescent="0.2">
      <c r="H50" s="11"/>
      <c r="I50" s="11"/>
    </row>
    <row r="51" spans="2:9" x14ac:dyDescent="0.2">
      <c r="H51" s="11"/>
      <c r="I51" s="11"/>
    </row>
    <row r="52" spans="2:9" x14ac:dyDescent="0.2">
      <c r="H52" s="11"/>
      <c r="I52" s="11"/>
    </row>
    <row r="53" spans="2:9" x14ac:dyDescent="0.2">
      <c r="H53" s="11"/>
      <c r="I53" s="11"/>
    </row>
    <row r="54" spans="2:9" x14ac:dyDescent="0.2">
      <c r="H54" s="11"/>
      <c r="I54" s="11"/>
    </row>
    <row r="55" spans="2:9" x14ac:dyDescent="0.2">
      <c r="B55" s="18" t="s">
        <v>1568</v>
      </c>
      <c r="H55" s="11"/>
      <c r="I55" s="11"/>
    </row>
    <row r="56" spans="2:9" x14ac:dyDescent="0.2">
      <c r="B56" s="18" t="s">
        <v>1574</v>
      </c>
      <c r="H56" s="11"/>
      <c r="I56" s="11"/>
    </row>
    <row r="57" spans="2:9" x14ac:dyDescent="0.2">
      <c r="H57" s="11"/>
      <c r="I57" s="11"/>
    </row>
    <row r="58" spans="2:9" x14ac:dyDescent="0.2">
      <c r="H58" s="11"/>
      <c r="I58" s="11"/>
    </row>
    <row r="59" spans="2:9" x14ac:dyDescent="0.2">
      <c r="H59" s="11"/>
      <c r="I59" s="11"/>
    </row>
    <row r="60" spans="2:9" x14ac:dyDescent="0.2">
      <c r="H60" s="11"/>
      <c r="I60" s="11"/>
    </row>
    <row r="61" spans="2:9" x14ac:dyDescent="0.2">
      <c r="H61" s="11"/>
      <c r="I61" s="11"/>
    </row>
    <row r="62" spans="2:9" x14ac:dyDescent="0.2">
      <c r="H62" s="11"/>
      <c r="I62" s="11"/>
    </row>
    <row r="63" spans="2:9" x14ac:dyDescent="0.2">
      <c r="H63" s="11"/>
      <c r="I63" s="11"/>
    </row>
    <row r="64" spans="2:9" x14ac:dyDescent="0.2">
      <c r="H64" s="11"/>
      <c r="I64" s="11"/>
    </row>
    <row r="65" spans="8:9" x14ac:dyDescent="0.2">
      <c r="H65" s="11"/>
      <c r="I65" s="11"/>
    </row>
    <row r="66" spans="8:9" x14ac:dyDescent="0.2">
      <c r="H66" s="11"/>
      <c r="I66" s="11"/>
    </row>
    <row r="67" spans="8:9" x14ac:dyDescent="0.2">
      <c r="H67" s="11"/>
      <c r="I67" s="11"/>
    </row>
    <row r="68" spans="8:9" x14ac:dyDescent="0.2">
      <c r="H68" s="11"/>
      <c r="I68" s="11"/>
    </row>
    <row r="69" spans="8:9" x14ac:dyDescent="0.2">
      <c r="H69" s="11"/>
      <c r="I69" s="11"/>
    </row>
    <row r="70" spans="8:9" x14ac:dyDescent="0.2">
      <c r="H70" s="11"/>
      <c r="I70" s="11"/>
    </row>
    <row r="71" spans="8:9" x14ac:dyDescent="0.2">
      <c r="H71" s="11"/>
      <c r="I71" s="11"/>
    </row>
    <row r="72" spans="8:9" x14ac:dyDescent="0.2">
      <c r="H72" s="11"/>
      <c r="I72" s="11"/>
    </row>
  </sheetData>
  <mergeCells count="4">
    <mergeCell ref="B1:C1"/>
    <mergeCell ref="B16:I16"/>
    <mergeCell ref="B17:I17"/>
    <mergeCell ref="B20:I20"/>
  </mergeCells>
  <conditionalFormatting sqref="G1:G3 G5:G15 G21:G72">
    <cfRule type="cellIs" dxfId="3" priority="1" stopIfTrue="1" operator="between">
      <formula>0.009</formula>
      <formula>-0.009</formula>
    </cfRule>
  </conditionalFormatting>
  <hyperlinks>
    <hyperlink ref="A2" location="Index!A1" display="-" xr:uid="{168B2D17-888E-47AD-98EC-E5EC1EA00FDD}"/>
  </hyperlinks>
  <pageMargins left="0.7" right="0.7" top="0.75" bottom="0.75" header="0.3" footer="0.3"/>
  <pageSetup paperSize="9" scale="64" orientation="portrait" r:id="rId1"/>
  <headerFooter>
    <oddFooter>&amp;C&amp;1#&amp;"Calibri"&amp;10&amp;K000000RESTRICTED</oddFooter>
    <evenFooter>&amp;LPUBLIC</evenFooter>
    <firstFooter>&amp;LPUBLIC</first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92449-9504-4DE3-BB2B-CE0A02568843}">
  <dimension ref="A1:I115"/>
  <sheetViews>
    <sheetView view="pageBreakPreview" zoomScaleNormal="100" zoomScaleSheetLayoutView="100" workbookViewId="0"/>
  </sheetViews>
  <sheetFormatPr defaultColWidth="9.21875" defaultRowHeight="10.199999999999999" x14ac:dyDescent="0.2"/>
  <cols>
    <col min="1" max="1" width="7.21875" style="6" customWidth="1"/>
    <col min="2" max="2" width="52.77734375" style="6" bestFit="1" customWidth="1"/>
    <col min="3" max="3" width="11.21875" style="6" bestFit="1" customWidth="1"/>
    <col min="4" max="5" width="13.77734375" style="6" bestFit="1" customWidth="1"/>
    <col min="6" max="6" width="12.77734375" style="8" bestFit="1" customWidth="1"/>
    <col min="7" max="7" width="6.77734375" style="13" bestFit="1" customWidth="1"/>
    <col min="8" max="8" width="13.77734375" style="6" bestFit="1" customWidth="1"/>
    <col min="9" max="9" width="10.5546875" style="6" bestFit="1" customWidth="1"/>
    <col min="10" max="16384" width="9.21875" style="6"/>
  </cols>
  <sheetData>
    <row r="1" spans="1:9" s="1" customFormat="1" ht="16.8" customHeight="1" x14ac:dyDescent="0.25">
      <c r="B1" s="146" t="s">
        <v>1647</v>
      </c>
      <c r="C1" s="147"/>
      <c r="D1" s="10"/>
      <c r="F1" s="5"/>
      <c r="G1" s="13"/>
    </row>
    <row r="2" spans="1:9" s="1" customFormat="1" ht="14.4" x14ac:dyDescent="0.3">
      <c r="A2" s="59" t="s">
        <v>1598</v>
      </c>
      <c r="F2" s="5"/>
      <c r="G2" s="13"/>
    </row>
    <row r="3" spans="1:9" s="1" customFormat="1" ht="12" x14ac:dyDescent="0.2">
      <c r="B3" s="7" t="s">
        <v>9</v>
      </c>
      <c r="C3" s="2"/>
      <c r="D3" s="3"/>
      <c r="E3" s="3"/>
      <c r="F3" s="4"/>
      <c r="G3" s="13"/>
    </row>
    <row r="4" spans="1:9" s="1" customFormat="1" ht="25.5" customHeight="1" x14ac:dyDescent="0.2">
      <c r="B4" s="125" t="s">
        <v>7</v>
      </c>
      <c r="C4" s="125" t="s">
        <v>8</v>
      </c>
      <c r="D4" s="68" t="s">
        <v>402</v>
      </c>
      <c r="E4" s="68" t="s">
        <v>0</v>
      </c>
      <c r="F4" s="126" t="s">
        <v>4</v>
      </c>
      <c r="G4" s="127" t="s">
        <v>5</v>
      </c>
      <c r="H4" s="128" t="s">
        <v>6</v>
      </c>
      <c r="I4" s="130" t="s">
        <v>327</v>
      </c>
    </row>
    <row r="5" spans="1:9" x14ac:dyDescent="0.2">
      <c r="B5" s="24" t="s">
        <v>127</v>
      </c>
      <c r="C5" s="25"/>
      <c r="D5" s="25"/>
      <c r="E5" s="25"/>
      <c r="F5" s="26"/>
      <c r="G5" s="27"/>
      <c r="H5" s="25"/>
      <c r="I5" s="25"/>
    </row>
    <row r="6" spans="1:9" x14ac:dyDescent="0.2">
      <c r="B6" s="24" t="s">
        <v>26</v>
      </c>
      <c r="C6" s="25"/>
      <c r="D6" s="25"/>
      <c r="E6" s="25"/>
      <c r="F6" s="26"/>
      <c r="G6" s="27"/>
      <c r="H6" s="25"/>
      <c r="I6" s="25"/>
    </row>
    <row r="7" spans="1:9" x14ac:dyDescent="0.2">
      <c r="B7" s="25" t="s">
        <v>537</v>
      </c>
      <c r="C7" s="25" t="s">
        <v>538</v>
      </c>
      <c r="D7" s="25" t="s">
        <v>128</v>
      </c>
      <c r="E7" s="29">
        <v>5000</v>
      </c>
      <c r="F7" s="26">
        <v>4947.8450000000003</v>
      </c>
      <c r="G7" s="27">
        <v>7.62409625014583</v>
      </c>
      <c r="H7" s="30">
        <v>7.9899999999999999E-2</v>
      </c>
      <c r="I7" s="57"/>
    </row>
    <row r="8" spans="1:9" x14ac:dyDescent="0.2">
      <c r="B8" s="25" t="s">
        <v>539</v>
      </c>
      <c r="C8" s="25" t="s">
        <v>540</v>
      </c>
      <c r="D8" s="25" t="s">
        <v>128</v>
      </c>
      <c r="E8" s="29">
        <v>5000</v>
      </c>
      <c r="F8" s="26">
        <v>4933.6099999999997</v>
      </c>
      <c r="G8" s="27">
        <v>7.6021616482896999</v>
      </c>
      <c r="H8" s="30">
        <v>7.9500000000000001E-2</v>
      </c>
      <c r="I8" s="57"/>
    </row>
    <row r="9" spans="1:9" x14ac:dyDescent="0.2">
      <c r="B9" s="25" t="s">
        <v>541</v>
      </c>
      <c r="C9" s="25" t="s">
        <v>542</v>
      </c>
      <c r="D9" s="25" t="s">
        <v>128</v>
      </c>
      <c r="E9" s="29">
        <v>2500</v>
      </c>
      <c r="F9" s="26">
        <v>2508.7224999999999</v>
      </c>
      <c r="G9" s="27">
        <v>3.8656711770288799</v>
      </c>
      <c r="H9" s="30">
        <v>7.4800000000000005E-2</v>
      </c>
      <c r="I9" s="57"/>
    </row>
    <row r="10" spans="1:9" x14ac:dyDescent="0.2">
      <c r="B10" s="25" t="s">
        <v>543</v>
      </c>
      <c r="C10" s="25" t="s">
        <v>544</v>
      </c>
      <c r="D10" s="25" t="s">
        <v>128</v>
      </c>
      <c r="E10" s="29">
        <v>250</v>
      </c>
      <c r="F10" s="26">
        <v>2501.605</v>
      </c>
      <c r="G10" s="27">
        <v>3.8547038761008201</v>
      </c>
      <c r="H10" s="30">
        <v>7.6950000000000005E-2</v>
      </c>
      <c r="I10" s="57"/>
    </row>
    <row r="11" spans="1:9" x14ac:dyDescent="0.2">
      <c r="B11" s="25" t="s">
        <v>545</v>
      </c>
      <c r="C11" s="25" t="s">
        <v>546</v>
      </c>
      <c r="D11" s="25" t="s">
        <v>128</v>
      </c>
      <c r="E11" s="29">
        <v>2500</v>
      </c>
      <c r="F11" s="26">
        <v>2493.3024999999998</v>
      </c>
      <c r="G11" s="27">
        <v>3.8419106178001199</v>
      </c>
      <c r="H11" s="30">
        <v>7.5999999999999998E-2</v>
      </c>
      <c r="I11" s="57"/>
    </row>
    <row r="12" spans="1:9" x14ac:dyDescent="0.2">
      <c r="B12" s="25" t="s">
        <v>547</v>
      </c>
      <c r="C12" s="25" t="s">
        <v>548</v>
      </c>
      <c r="D12" s="25" t="s">
        <v>128</v>
      </c>
      <c r="E12" s="29">
        <v>2500</v>
      </c>
      <c r="F12" s="26">
        <v>2492.9025000000001</v>
      </c>
      <c r="G12" s="27">
        <v>3.8412942608810798</v>
      </c>
      <c r="H12" s="30">
        <v>7.6300000000000007E-2</v>
      </c>
      <c r="I12" s="57"/>
    </row>
    <row r="13" spans="1:9" x14ac:dyDescent="0.2">
      <c r="B13" s="25" t="s">
        <v>549</v>
      </c>
      <c r="C13" s="25" t="s">
        <v>550</v>
      </c>
      <c r="D13" s="25" t="s">
        <v>128</v>
      </c>
      <c r="E13" s="29">
        <v>2500</v>
      </c>
      <c r="F13" s="26">
        <v>2483.4</v>
      </c>
      <c r="G13" s="27">
        <v>3.8266519318232799</v>
      </c>
      <c r="H13" s="30">
        <v>7.3675000000000004E-2</v>
      </c>
      <c r="I13" s="57"/>
    </row>
    <row r="14" spans="1:9" x14ac:dyDescent="0.2">
      <c r="B14" s="25" t="s">
        <v>551</v>
      </c>
      <c r="C14" s="25" t="s">
        <v>552</v>
      </c>
      <c r="D14" s="25" t="s">
        <v>128</v>
      </c>
      <c r="E14" s="29">
        <v>2500</v>
      </c>
      <c r="F14" s="26">
        <v>2478.8724999999999</v>
      </c>
      <c r="G14" s="27">
        <v>3.8196755419459598</v>
      </c>
      <c r="H14" s="30">
        <v>7.7950000000000005E-2</v>
      </c>
      <c r="I14" s="57"/>
    </row>
    <row r="15" spans="1:9" x14ac:dyDescent="0.2">
      <c r="B15" s="25" t="s">
        <v>553</v>
      </c>
      <c r="C15" s="25" t="s">
        <v>554</v>
      </c>
      <c r="D15" s="25" t="s">
        <v>128</v>
      </c>
      <c r="E15" s="29">
        <v>2500</v>
      </c>
      <c r="F15" s="26">
        <v>2462.6750000000002</v>
      </c>
      <c r="G15" s="27">
        <v>3.79471693895582</v>
      </c>
      <c r="H15" s="30">
        <v>7.9875000000000002E-2</v>
      </c>
      <c r="I15" s="57"/>
    </row>
    <row r="16" spans="1:9" x14ac:dyDescent="0.2">
      <c r="B16" s="25" t="s">
        <v>129</v>
      </c>
      <c r="C16" s="25" t="s">
        <v>130</v>
      </c>
      <c r="D16" s="25" t="s">
        <v>128</v>
      </c>
      <c r="E16" s="29">
        <v>1500</v>
      </c>
      <c r="F16" s="26">
        <v>1501.7909999999999</v>
      </c>
      <c r="G16" s="27">
        <v>2.3140981844828898</v>
      </c>
      <c r="H16" s="30">
        <v>7.5600000000000001E-2</v>
      </c>
      <c r="I16" s="57"/>
    </row>
    <row r="17" spans="2:9" x14ac:dyDescent="0.2">
      <c r="B17" s="24" t="s">
        <v>123</v>
      </c>
      <c r="C17" s="24"/>
      <c r="D17" s="24"/>
      <c r="E17" s="24"/>
      <c r="F17" s="40">
        <f>SUM(F6:F16)</f>
        <v>28804.726000000002</v>
      </c>
      <c r="G17" s="41">
        <f>SUM(G6:G16)</f>
        <v>44.38498042745438</v>
      </c>
      <c r="H17" s="24"/>
      <c r="I17" s="24"/>
    </row>
    <row r="18" spans="2:9" x14ac:dyDescent="0.2">
      <c r="B18" s="42" t="s">
        <v>131</v>
      </c>
      <c r="C18" s="120"/>
      <c r="D18" s="120"/>
      <c r="E18" s="120"/>
      <c r="F18" s="131"/>
      <c r="G18" s="132"/>
      <c r="H18" s="25"/>
      <c r="I18" s="25"/>
    </row>
    <row r="19" spans="2:9" x14ac:dyDescent="0.2">
      <c r="B19" s="24" t="s">
        <v>123</v>
      </c>
      <c r="C19" s="24"/>
      <c r="D19" s="24"/>
      <c r="E19" s="24"/>
      <c r="F19" s="35" t="s">
        <v>132</v>
      </c>
      <c r="G19" s="36" t="s">
        <v>132</v>
      </c>
      <c r="H19" s="24"/>
      <c r="I19" s="24"/>
    </row>
    <row r="20" spans="2:9" x14ac:dyDescent="0.2">
      <c r="B20" s="42" t="s">
        <v>126</v>
      </c>
      <c r="C20" s="42"/>
      <c r="D20" s="42"/>
      <c r="E20" s="42"/>
      <c r="F20" s="133">
        <f>F17</f>
        <v>28804.726000000002</v>
      </c>
      <c r="G20" s="134">
        <f>G17</f>
        <v>44.38498042745438</v>
      </c>
      <c r="H20" s="24"/>
      <c r="I20" s="24"/>
    </row>
    <row r="21" spans="2:9" x14ac:dyDescent="0.2">
      <c r="B21" s="24" t="s">
        <v>133</v>
      </c>
      <c r="C21" s="25"/>
      <c r="D21" s="25"/>
      <c r="E21" s="25"/>
      <c r="F21" s="26"/>
      <c r="G21" s="27"/>
      <c r="H21" s="25"/>
      <c r="I21" s="25"/>
    </row>
    <row r="22" spans="2:9" x14ac:dyDescent="0.2">
      <c r="B22" s="24" t="s">
        <v>328</v>
      </c>
      <c r="C22" s="25"/>
      <c r="D22" s="25"/>
      <c r="E22" s="25"/>
      <c r="F22" s="26"/>
      <c r="G22" s="27"/>
      <c r="H22" s="25"/>
      <c r="I22" s="25"/>
    </row>
    <row r="23" spans="2:9" x14ac:dyDescent="0.2">
      <c r="B23" s="25" t="s">
        <v>555</v>
      </c>
      <c r="C23" s="25" t="s">
        <v>556</v>
      </c>
      <c r="D23" s="25" t="s">
        <v>135</v>
      </c>
      <c r="E23" s="29">
        <v>1000</v>
      </c>
      <c r="F23" s="26">
        <v>4835.46</v>
      </c>
      <c r="G23" s="27">
        <v>7.4509230692817097</v>
      </c>
      <c r="H23" s="30">
        <v>6.7501000000000005E-2</v>
      </c>
      <c r="I23" s="57"/>
    </row>
    <row r="24" spans="2:9" x14ac:dyDescent="0.2">
      <c r="B24" s="25" t="s">
        <v>350</v>
      </c>
      <c r="C24" s="25" t="s">
        <v>351</v>
      </c>
      <c r="D24" s="25" t="s">
        <v>333</v>
      </c>
      <c r="E24" s="29">
        <v>1000</v>
      </c>
      <c r="F24" s="26">
        <v>4828.25</v>
      </c>
      <c r="G24" s="27">
        <v>7.4398132358161204</v>
      </c>
      <c r="H24" s="30">
        <v>6.7625000000000005E-2</v>
      </c>
      <c r="I24" s="57"/>
    </row>
    <row r="25" spans="2:9" x14ac:dyDescent="0.2">
      <c r="B25" s="25" t="s">
        <v>359</v>
      </c>
      <c r="C25" s="25" t="s">
        <v>360</v>
      </c>
      <c r="D25" s="25" t="s">
        <v>135</v>
      </c>
      <c r="E25" s="29">
        <v>1000</v>
      </c>
      <c r="F25" s="26">
        <v>4827.57</v>
      </c>
      <c r="G25" s="27">
        <v>7.4387654290537597</v>
      </c>
      <c r="H25" s="30">
        <v>6.7901000000000003E-2</v>
      </c>
      <c r="I25" s="57"/>
    </row>
    <row r="26" spans="2:9" x14ac:dyDescent="0.2">
      <c r="B26" s="25" t="s">
        <v>336</v>
      </c>
      <c r="C26" s="25" t="s">
        <v>337</v>
      </c>
      <c r="D26" s="25" t="s">
        <v>135</v>
      </c>
      <c r="E26" s="29">
        <v>800</v>
      </c>
      <c r="F26" s="26">
        <v>3867.68</v>
      </c>
      <c r="G26" s="27">
        <v>5.9596783215246303</v>
      </c>
      <c r="H26" s="30">
        <v>6.7500000000000004E-2</v>
      </c>
      <c r="I26" s="57"/>
    </row>
    <row r="27" spans="2:9" x14ac:dyDescent="0.2">
      <c r="B27" s="25" t="s">
        <v>557</v>
      </c>
      <c r="C27" s="25" t="s">
        <v>558</v>
      </c>
      <c r="D27" s="25" t="s">
        <v>356</v>
      </c>
      <c r="E27" s="29">
        <v>500</v>
      </c>
      <c r="F27" s="26">
        <v>2430.2849999999999</v>
      </c>
      <c r="G27" s="27">
        <v>3.7448074374370401</v>
      </c>
      <c r="H27" s="30">
        <v>6.7551E-2</v>
      </c>
      <c r="I27" s="57"/>
    </row>
    <row r="28" spans="2:9" x14ac:dyDescent="0.2">
      <c r="B28" s="25" t="s">
        <v>559</v>
      </c>
      <c r="C28" s="25" t="s">
        <v>560</v>
      </c>
      <c r="D28" s="25" t="s">
        <v>356</v>
      </c>
      <c r="E28" s="29">
        <v>500</v>
      </c>
      <c r="F28" s="26">
        <v>2420.7424999999998</v>
      </c>
      <c r="G28" s="27">
        <v>3.7301034726873299</v>
      </c>
      <c r="H28" s="30">
        <v>6.7900000000000002E-2</v>
      </c>
      <c r="I28" s="57"/>
    </row>
    <row r="29" spans="2:9" x14ac:dyDescent="0.2">
      <c r="B29" s="25" t="s">
        <v>561</v>
      </c>
      <c r="C29" s="25" t="s">
        <v>562</v>
      </c>
      <c r="D29" s="25" t="s">
        <v>135</v>
      </c>
      <c r="E29" s="29">
        <v>500</v>
      </c>
      <c r="F29" s="26">
        <v>2418.0700000000002</v>
      </c>
      <c r="G29" s="27">
        <v>3.7259854380220299</v>
      </c>
      <c r="H29" s="30">
        <v>6.6850000000000007E-2</v>
      </c>
      <c r="I29" s="57"/>
    </row>
    <row r="30" spans="2:9" x14ac:dyDescent="0.2">
      <c r="B30" s="25" t="s">
        <v>361</v>
      </c>
      <c r="C30" s="25" t="s">
        <v>362</v>
      </c>
      <c r="D30" s="25" t="s">
        <v>135</v>
      </c>
      <c r="E30" s="29">
        <v>500</v>
      </c>
      <c r="F30" s="26">
        <v>2415.5700000000002</v>
      </c>
      <c r="G30" s="27">
        <v>3.7221332072780702</v>
      </c>
      <c r="H30" s="30">
        <v>6.7501000000000005E-2</v>
      </c>
      <c r="I30" s="57"/>
    </row>
    <row r="31" spans="2:9" x14ac:dyDescent="0.2">
      <c r="B31" s="25" t="s">
        <v>563</v>
      </c>
      <c r="C31" s="25" t="s">
        <v>564</v>
      </c>
      <c r="D31" s="25" t="s">
        <v>135</v>
      </c>
      <c r="E31" s="29">
        <v>500</v>
      </c>
      <c r="F31" s="26">
        <v>2406.73</v>
      </c>
      <c r="G31" s="27">
        <v>3.7085117193674102</v>
      </c>
      <c r="H31" s="30">
        <v>6.9001000000000007E-2</v>
      </c>
      <c r="I31" s="57"/>
    </row>
    <row r="32" spans="2:9" x14ac:dyDescent="0.2">
      <c r="B32" s="24" t="s">
        <v>123</v>
      </c>
      <c r="C32" s="24"/>
      <c r="D32" s="24"/>
      <c r="E32" s="24"/>
      <c r="F32" s="43">
        <f>SUM(F22:F31)</f>
        <v>30450.357499999998</v>
      </c>
      <c r="G32" s="44">
        <f>SUM(G22:G31)</f>
        <v>46.920721330468105</v>
      </c>
      <c r="H32" s="24"/>
      <c r="I32" s="24"/>
    </row>
    <row r="33" spans="2:9" x14ac:dyDescent="0.2">
      <c r="B33" s="24" t="s">
        <v>136</v>
      </c>
      <c r="C33" s="25"/>
      <c r="D33" s="25"/>
      <c r="E33" s="25"/>
      <c r="F33" s="26"/>
      <c r="G33" s="27"/>
      <c r="H33" s="25"/>
      <c r="I33" s="25"/>
    </row>
    <row r="34" spans="2:9" x14ac:dyDescent="0.2">
      <c r="B34" s="25" t="s">
        <v>407</v>
      </c>
      <c r="C34" s="25" t="s">
        <v>408</v>
      </c>
      <c r="D34" s="25" t="s">
        <v>398</v>
      </c>
      <c r="E34" s="29">
        <v>2500000</v>
      </c>
      <c r="F34" s="26">
        <v>2492.1475</v>
      </c>
      <c r="G34" s="27">
        <v>3.8401308871964099</v>
      </c>
      <c r="H34" s="30">
        <v>5.0002999999999999E-2</v>
      </c>
      <c r="I34" s="57"/>
    </row>
    <row r="35" spans="2:9" x14ac:dyDescent="0.2">
      <c r="B35" s="24" t="s">
        <v>123</v>
      </c>
      <c r="C35" s="24"/>
      <c r="D35" s="24"/>
      <c r="E35" s="24"/>
      <c r="F35" s="40">
        <f>SUM(F33:F34)</f>
        <v>2492.1475</v>
      </c>
      <c r="G35" s="41">
        <f>SUM(G33:G34)</f>
        <v>3.8401308871964099</v>
      </c>
      <c r="H35" s="24"/>
      <c r="I35" s="24"/>
    </row>
    <row r="36" spans="2:9" x14ac:dyDescent="0.2">
      <c r="B36" s="42" t="s">
        <v>126</v>
      </c>
      <c r="C36" s="42"/>
      <c r="D36" s="42"/>
      <c r="E36" s="42"/>
      <c r="F36" s="43">
        <f>+F32+F35</f>
        <v>32942.504999999997</v>
      </c>
      <c r="G36" s="44">
        <f>+G32+G35</f>
        <v>50.760852217664514</v>
      </c>
      <c r="H36" s="24"/>
      <c r="I36" s="24"/>
    </row>
    <row r="37" spans="2:9" x14ac:dyDescent="0.2">
      <c r="B37" s="24" t="s">
        <v>395</v>
      </c>
      <c r="C37" s="25"/>
      <c r="D37" s="25"/>
      <c r="E37" s="25"/>
      <c r="F37" s="26"/>
      <c r="G37" s="27"/>
      <c r="H37" s="25"/>
      <c r="I37" s="25"/>
    </row>
    <row r="38" spans="2:9" x14ac:dyDescent="0.2">
      <c r="B38" s="25" t="s">
        <v>565</v>
      </c>
      <c r="C38" s="25" t="s">
        <v>566</v>
      </c>
      <c r="D38" s="25" t="s">
        <v>398</v>
      </c>
      <c r="E38" s="29">
        <v>1500000</v>
      </c>
      <c r="F38" s="26">
        <v>1502.73</v>
      </c>
      <c r="G38" s="27">
        <v>2.3155450823503201</v>
      </c>
      <c r="H38" s="30">
        <v>5.50695E-2</v>
      </c>
      <c r="I38" s="57"/>
    </row>
    <row r="39" spans="2:9" x14ac:dyDescent="0.2">
      <c r="B39" s="25" t="s">
        <v>567</v>
      </c>
      <c r="C39" s="25" t="s">
        <v>568</v>
      </c>
      <c r="D39" s="25" t="s">
        <v>398</v>
      </c>
      <c r="E39" s="29">
        <v>500000</v>
      </c>
      <c r="F39" s="26">
        <v>500.82400000000001</v>
      </c>
      <c r="G39" s="27">
        <v>0.77171584404584903</v>
      </c>
      <c r="H39" s="30">
        <v>5.2833499999999999E-2</v>
      </c>
      <c r="I39" s="57"/>
    </row>
    <row r="40" spans="2:9" x14ac:dyDescent="0.2">
      <c r="B40" s="24" t="s">
        <v>126</v>
      </c>
      <c r="C40" s="24"/>
      <c r="D40" s="24"/>
      <c r="E40" s="24"/>
      <c r="F40" s="43">
        <f>SUM(F38:F39)</f>
        <v>2003.5540000000001</v>
      </c>
      <c r="G40" s="44">
        <f>SUM(G38:G39)</f>
        <v>3.0872609263961692</v>
      </c>
      <c r="H40" s="24"/>
      <c r="I40" s="24"/>
    </row>
    <row r="41" spans="2:9" x14ac:dyDescent="0.2">
      <c r="B41" s="24" t="s">
        <v>399</v>
      </c>
      <c r="C41" s="25"/>
      <c r="D41" s="25"/>
      <c r="E41" s="25"/>
      <c r="F41" s="26"/>
      <c r="G41" s="27"/>
      <c r="H41" s="25"/>
      <c r="I41" s="25"/>
    </row>
    <row r="42" spans="2:9" x14ac:dyDescent="0.2">
      <c r="B42" s="25" t="s">
        <v>400</v>
      </c>
      <c r="C42" s="25" t="s">
        <v>401</v>
      </c>
      <c r="D42" s="25"/>
      <c r="E42" s="29">
        <v>1462.9459999999999</v>
      </c>
      <c r="F42" s="26">
        <v>175.12382059999999</v>
      </c>
      <c r="G42" s="27">
        <v>0.269846946286246</v>
      </c>
      <c r="H42" s="25"/>
      <c r="I42" s="25"/>
    </row>
    <row r="43" spans="2:9" x14ac:dyDescent="0.2">
      <c r="B43" s="24" t="s">
        <v>123</v>
      </c>
      <c r="C43" s="24"/>
      <c r="D43" s="24"/>
      <c r="E43" s="24"/>
      <c r="F43" s="43">
        <f>SUM(F42:F42)</f>
        <v>175.12382059999999</v>
      </c>
      <c r="G43" s="44">
        <f>SUM(G42:G42)</f>
        <v>0.269846946286246</v>
      </c>
      <c r="H43" s="24"/>
      <c r="I43" s="24"/>
    </row>
    <row r="44" spans="2:9" x14ac:dyDescent="0.2">
      <c r="B44" s="24"/>
      <c r="C44" s="25"/>
      <c r="D44" s="25"/>
      <c r="E44" s="25"/>
      <c r="F44" s="26"/>
      <c r="G44" s="27"/>
      <c r="H44" s="25"/>
      <c r="I44" s="25"/>
    </row>
    <row r="45" spans="2:9" x14ac:dyDescent="0.2">
      <c r="B45" s="24" t="s">
        <v>139</v>
      </c>
      <c r="C45" s="24"/>
      <c r="D45" s="24"/>
      <c r="E45" s="24"/>
      <c r="F45" s="43">
        <v>88.686448499999997</v>
      </c>
      <c r="G45" s="44">
        <v>0.13665626539384301</v>
      </c>
      <c r="H45" s="30">
        <v>4.6890670000000002E-2</v>
      </c>
      <c r="I45" s="30"/>
    </row>
    <row r="46" spans="2:9" x14ac:dyDescent="0.2">
      <c r="B46" s="25"/>
      <c r="C46" s="25"/>
      <c r="D46" s="25"/>
      <c r="E46" s="25"/>
      <c r="F46" s="26"/>
      <c r="G46" s="27"/>
      <c r="H46" s="25"/>
      <c r="I46" s="25"/>
    </row>
    <row r="47" spans="2:9" x14ac:dyDescent="0.2">
      <c r="B47" s="42" t="s">
        <v>142</v>
      </c>
      <c r="C47" s="42"/>
      <c r="D47" s="42"/>
      <c r="E47" s="42"/>
      <c r="F47" s="43">
        <f>F48-(F17+F32+F35+F40+F43+F45)</f>
        <v>882.86716660000093</v>
      </c>
      <c r="G47" s="44">
        <f>G48-(G17+G32+G35+G40+G43+G45)</f>
        <v>1.3604032168048406</v>
      </c>
      <c r="H47" s="24"/>
      <c r="I47" s="24"/>
    </row>
    <row r="48" spans="2:9" x14ac:dyDescent="0.2">
      <c r="B48" s="42" t="s">
        <v>140</v>
      </c>
      <c r="C48" s="42"/>
      <c r="D48" s="42"/>
      <c r="E48" s="42"/>
      <c r="F48" s="43">
        <v>64897.462435699999</v>
      </c>
      <c r="G48" s="44">
        <v>100</v>
      </c>
      <c r="H48" s="45"/>
      <c r="I48" s="45"/>
    </row>
    <row r="50" spans="2:9" x14ac:dyDescent="0.2">
      <c r="B50" s="18" t="s">
        <v>403</v>
      </c>
    </row>
    <row r="51" spans="2:9" ht="40.049999999999997" customHeight="1" x14ac:dyDescent="0.2">
      <c r="B51" s="163" t="s">
        <v>404</v>
      </c>
      <c r="C51" s="163"/>
      <c r="D51" s="163"/>
      <c r="E51" s="163"/>
      <c r="F51" s="163"/>
      <c r="G51" s="163"/>
      <c r="H51" s="163"/>
      <c r="I51" s="163"/>
    </row>
    <row r="52" spans="2:9" x14ac:dyDescent="0.2">
      <c r="B52" s="18"/>
    </row>
    <row r="53" spans="2:9" x14ac:dyDescent="0.2">
      <c r="B53" s="18" t="s">
        <v>1648</v>
      </c>
    </row>
    <row r="54" spans="2:9" x14ac:dyDescent="0.2">
      <c r="B54" s="18"/>
    </row>
    <row r="55" spans="2:9" x14ac:dyDescent="0.2">
      <c r="B55" s="18" t="s">
        <v>157</v>
      </c>
    </row>
    <row r="56" spans="2:9" x14ac:dyDescent="0.2">
      <c r="B56" s="18"/>
    </row>
    <row r="57" spans="2:9" x14ac:dyDescent="0.2">
      <c r="B57" s="65" t="s">
        <v>1599</v>
      </c>
      <c r="C57" s="62"/>
      <c r="D57" s="62"/>
    </row>
    <row r="58" spans="2:9" x14ac:dyDescent="0.2">
      <c r="B58" s="65" t="s">
        <v>1630</v>
      </c>
      <c r="C58" s="62"/>
      <c r="D58" s="62"/>
    </row>
    <row r="59" spans="2:9" x14ac:dyDescent="0.2">
      <c r="B59" s="62"/>
      <c r="C59" s="62"/>
      <c r="D59" s="62"/>
    </row>
    <row r="60" spans="2:9" ht="20.399999999999999" x14ac:dyDescent="0.2">
      <c r="B60" s="101" t="s">
        <v>1602</v>
      </c>
      <c r="C60" s="67" t="s">
        <v>1603</v>
      </c>
      <c r="D60" s="67" t="s">
        <v>1635</v>
      </c>
    </row>
    <row r="61" spans="2:9" x14ac:dyDescent="0.2">
      <c r="B61" s="69" t="s">
        <v>1604</v>
      </c>
      <c r="C61" s="102">
        <v>1034.5572</v>
      </c>
      <c r="D61" s="102">
        <v>1039.2793999999999</v>
      </c>
    </row>
    <row r="62" spans="2:9" x14ac:dyDescent="0.2">
      <c r="B62" s="62"/>
      <c r="C62" s="62"/>
      <c r="D62" s="62"/>
    </row>
    <row r="63" spans="2:9" x14ac:dyDescent="0.2">
      <c r="B63" s="65" t="s">
        <v>1653</v>
      </c>
      <c r="C63" s="62"/>
      <c r="D63" s="62"/>
    </row>
    <row r="64" spans="2:9" x14ac:dyDescent="0.2">
      <c r="B64" s="65" t="s">
        <v>1638</v>
      </c>
      <c r="C64" s="62"/>
      <c r="D64" s="62"/>
    </row>
    <row r="65" spans="2:9" x14ac:dyDescent="0.2">
      <c r="B65" s="65" t="s">
        <v>1639</v>
      </c>
      <c r="C65" s="62"/>
      <c r="D65" s="62"/>
    </row>
    <row r="66" spans="2:9" x14ac:dyDescent="0.2">
      <c r="B66" s="73" t="s">
        <v>1649</v>
      </c>
      <c r="C66" s="62"/>
      <c r="D66" s="62"/>
    </row>
    <row r="67" spans="2:9" x14ac:dyDescent="0.2">
      <c r="B67" s="65" t="s">
        <v>1641</v>
      </c>
      <c r="C67" s="62"/>
      <c r="D67" s="62"/>
    </row>
    <row r="68" spans="2:9" x14ac:dyDescent="0.2">
      <c r="D68" s="55"/>
      <c r="E68" s="55"/>
    </row>
    <row r="69" spans="2:9" x14ac:dyDescent="0.2">
      <c r="B69" s="18" t="s">
        <v>158</v>
      </c>
      <c r="H69" s="11"/>
      <c r="I69" s="11"/>
    </row>
    <row r="70" spans="2:9" x14ac:dyDescent="0.2">
      <c r="H70" s="11"/>
      <c r="I70" s="11"/>
    </row>
    <row r="71" spans="2:9" x14ac:dyDescent="0.2">
      <c r="H71" s="11"/>
      <c r="I71" s="11"/>
    </row>
    <row r="72" spans="2:9" x14ac:dyDescent="0.2">
      <c r="H72" s="11"/>
      <c r="I72" s="11"/>
    </row>
    <row r="73" spans="2:9" x14ac:dyDescent="0.2">
      <c r="H73" s="11"/>
      <c r="I73" s="11"/>
    </row>
    <row r="74" spans="2:9" x14ac:dyDescent="0.2">
      <c r="H74" s="11"/>
      <c r="I74" s="11"/>
    </row>
    <row r="75" spans="2:9" x14ac:dyDescent="0.2">
      <c r="H75" s="11"/>
      <c r="I75" s="11"/>
    </row>
    <row r="76" spans="2:9" x14ac:dyDescent="0.2">
      <c r="H76" s="11"/>
      <c r="I76" s="11"/>
    </row>
    <row r="77" spans="2:9" x14ac:dyDescent="0.2">
      <c r="H77" s="11"/>
      <c r="I77" s="11"/>
    </row>
    <row r="78" spans="2:9" x14ac:dyDescent="0.2">
      <c r="H78" s="11"/>
      <c r="I78" s="11"/>
    </row>
    <row r="79" spans="2:9" x14ac:dyDescent="0.2">
      <c r="H79" s="11"/>
      <c r="I79" s="11"/>
    </row>
    <row r="80" spans="2:9" x14ac:dyDescent="0.2">
      <c r="H80" s="11"/>
      <c r="I80" s="11"/>
    </row>
    <row r="81" spans="2:9" x14ac:dyDescent="0.2">
      <c r="H81" s="11"/>
      <c r="I81" s="11"/>
    </row>
    <row r="82" spans="2:9" x14ac:dyDescent="0.2">
      <c r="H82" s="11"/>
      <c r="I82" s="11"/>
    </row>
    <row r="83" spans="2:9" x14ac:dyDescent="0.2">
      <c r="H83" s="11"/>
      <c r="I83" s="11"/>
    </row>
    <row r="84" spans="2:9" x14ac:dyDescent="0.2">
      <c r="H84" s="11"/>
      <c r="I84" s="11"/>
    </row>
    <row r="85" spans="2:9" x14ac:dyDescent="0.2">
      <c r="H85" s="11"/>
      <c r="I85" s="11"/>
    </row>
    <row r="86" spans="2:9" x14ac:dyDescent="0.2">
      <c r="H86" s="11"/>
      <c r="I86" s="11"/>
    </row>
    <row r="87" spans="2:9" x14ac:dyDescent="0.2">
      <c r="H87" s="11"/>
      <c r="I87" s="11"/>
    </row>
    <row r="88" spans="2:9" x14ac:dyDescent="0.2">
      <c r="H88" s="11"/>
      <c r="I88" s="11"/>
    </row>
    <row r="89" spans="2:9" x14ac:dyDescent="0.2">
      <c r="H89" s="11"/>
      <c r="I89" s="11"/>
    </row>
    <row r="90" spans="2:9" x14ac:dyDescent="0.2">
      <c r="H90" s="11"/>
      <c r="I90" s="11"/>
    </row>
    <row r="91" spans="2:9" x14ac:dyDescent="0.2">
      <c r="B91" s="18" t="s">
        <v>1568</v>
      </c>
      <c r="H91" s="11"/>
      <c r="I91" s="11"/>
    </row>
    <row r="92" spans="2:9" x14ac:dyDescent="0.2">
      <c r="B92" s="18" t="s">
        <v>1575</v>
      </c>
      <c r="H92" s="11"/>
      <c r="I92" s="11"/>
    </row>
    <row r="93" spans="2:9" x14ac:dyDescent="0.2">
      <c r="H93" s="11"/>
      <c r="I93" s="11"/>
    </row>
    <row r="94" spans="2:9" x14ac:dyDescent="0.2">
      <c r="H94" s="11"/>
      <c r="I94" s="11"/>
    </row>
    <row r="95" spans="2:9" x14ac:dyDescent="0.2">
      <c r="H95" s="11"/>
      <c r="I95" s="11"/>
    </row>
    <row r="96" spans="2:9" x14ac:dyDescent="0.2">
      <c r="H96" s="11"/>
      <c r="I96" s="11"/>
    </row>
    <row r="97" spans="8:9" x14ac:dyDescent="0.2">
      <c r="H97" s="11"/>
      <c r="I97" s="11"/>
    </row>
    <row r="98" spans="8:9" x14ac:dyDescent="0.2">
      <c r="H98" s="11"/>
      <c r="I98" s="11"/>
    </row>
    <row r="99" spans="8:9" x14ac:dyDescent="0.2">
      <c r="H99" s="11"/>
      <c r="I99" s="11"/>
    </row>
    <row r="100" spans="8:9" x14ac:dyDescent="0.2">
      <c r="H100" s="11"/>
      <c r="I100" s="11"/>
    </row>
    <row r="101" spans="8:9" x14ac:dyDescent="0.2">
      <c r="H101" s="11"/>
      <c r="I101" s="11"/>
    </row>
    <row r="102" spans="8:9" x14ac:dyDescent="0.2">
      <c r="H102" s="11"/>
      <c r="I102" s="11"/>
    </row>
    <row r="103" spans="8:9" x14ac:dyDescent="0.2">
      <c r="H103" s="11"/>
      <c r="I103" s="11"/>
    </row>
    <row r="104" spans="8:9" x14ac:dyDescent="0.2">
      <c r="H104" s="11"/>
      <c r="I104" s="11"/>
    </row>
    <row r="105" spans="8:9" x14ac:dyDescent="0.2">
      <c r="H105" s="11"/>
      <c r="I105" s="11"/>
    </row>
    <row r="106" spans="8:9" x14ac:dyDescent="0.2">
      <c r="H106" s="11"/>
      <c r="I106" s="11"/>
    </row>
    <row r="107" spans="8:9" x14ac:dyDescent="0.2">
      <c r="H107" s="11"/>
      <c r="I107" s="11"/>
    </row>
    <row r="108" spans="8:9" x14ac:dyDescent="0.2">
      <c r="H108" s="11"/>
      <c r="I108" s="11"/>
    </row>
    <row r="109" spans="8:9" x14ac:dyDescent="0.2">
      <c r="H109" s="11"/>
      <c r="I109" s="11"/>
    </row>
    <row r="110" spans="8:9" x14ac:dyDescent="0.2">
      <c r="H110" s="11"/>
      <c r="I110" s="11"/>
    </row>
    <row r="111" spans="8:9" x14ac:dyDescent="0.2">
      <c r="H111" s="11"/>
      <c r="I111" s="11"/>
    </row>
    <row r="112" spans="8:9" x14ac:dyDescent="0.2">
      <c r="H112" s="11"/>
      <c r="I112" s="11"/>
    </row>
    <row r="113" spans="8:9" x14ac:dyDescent="0.2">
      <c r="H113" s="11"/>
      <c r="I113" s="11"/>
    </row>
    <row r="114" spans="8:9" x14ac:dyDescent="0.2">
      <c r="H114" s="11"/>
      <c r="I114" s="11"/>
    </row>
    <row r="115" spans="8:9" x14ac:dyDescent="0.2">
      <c r="H115" s="11"/>
      <c r="I115" s="11"/>
    </row>
  </sheetData>
  <mergeCells count="2">
    <mergeCell ref="B1:C1"/>
    <mergeCell ref="B51:I51"/>
  </mergeCells>
  <conditionalFormatting sqref="G1:G3 G5:G50 G52:G115">
    <cfRule type="cellIs" dxfId="2" priority="1" stopIfTrue="1" operator="between">
      <formula>0.009</formula>
      <formula>-0.009</formula>
    </cfRule>
  </conditionalFormatting>
  <hyperlinks>
    <hyperlink ref="A2" location="Index!A1" display="-" xr:uid="{5188A454-6547-4604-B3A8-67BA40BB146F}"/>
  </hyperlinks>
  <pageMargins left="0.7" right="0.7" top="0.75" bottom="0.75" header="0.3" footer="0.3"/>
  <pageSetup paperSize="9" scale="56" orientation="portrait" r:id="rId1"/>
  <headerFooter>
    <oddFooter>&amp;C&amp;1#&amp;"Calibri"&amp;10&amp;K000000RESTRICTED</oddFooter>
    <evenFooter>&amp;LPUBLIC</evenFooter>
    <firstFooter>&amp;LPUBLIC</first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6EF8C-69C0-47C2-BA36-5FCD67B8ADF6}">
  <dimension ref="A1:I106"/>
  <sheetViews>
    <sheetView view="pageBreakPreview" zoomScaleNormal="100" zoomScaleSheetLayoutView="100" workbookViewId="0"/>
  </sheetViews>
  <sheetFormatPr defaultColWidth="9.21875" defaultRowHeight="10.199999999999999" x14ac:dyDescent="0.2"/>
  <cols>
    <col min="1" max="1" width="7.21875" style="6" customWidth="1"/>
    <col min="2" max="2" width="52.77734375" style="6" bestFit="1" customWidth="1"/>
    <col min="3" max="3" width="11.21875" style="6" bestFit="1" customWidth="1"/>
    <col min="4" max="5" width="13.77734375" style="6" bestFit="1" customWidth="1"/>
    <col min="6" max="6" width="12.77734375" style="8" bestFit="1" customWidth="1"/>
    <col min="7" max="7" width="6.77734375" style="13" bestFit="1" customWidth="1"/>
    <col min="8" max="8" width="13.77734375" style="6" bestFit="1" customWidth="1"/>
    <col min="9" max="9" width="10.5546875" style="6" bestFit="1" customWidth="1"/>
    <col min="10" max="16384" width="9.21875" style="6"/>
  </cols>
  <sheetData>
    <row r="1" spans="1:9" s="1" customFormat="1" ht="16.8" customHeight="1" x14ac:dyDescent="0.25">
      <c r="B1" s="146" t="s">
        <v>1650</v>
      </c>
      <c r="C1" s="147"/>
      <c r="D1" s="10"/>
      <c r="F1" s="5"/>
      <c r="G1" s="13"/>
    </row>
    <row r="2" spans="1:9" s="1" customFormat="1" ht="14.4" x14ac:dyDescent="0.3">
      <c r="A2" s="59" t="s">
        <v>1598</v>
      </c>
      <c r="F2" s="5"/>
      <c r="G2" s="13"/>
    </row>
    <row r="3" spans="1:9" s="1" customFormat="1" ht="12" x14ac:dyDescent="0.2">
      <c r="B3" s="7" t="s">
        <v>9</v>
      </c>
      <c r="C3" s="2"/>
      <c r="D3" s="3"/>
      <c r="E3" s="3"/>
      <c r="F3" s="4"/>
      <c r="G3" s="13"/>
    </row>
    <row r="4" spans="1:9" s="1" customFormat="1" ht="25.5" customHeight="1" x14ac:dyDescent="0.2">
      <c r="B4" s="125" t="s">
        <v>7</v>
      </c>
      <c r="C4" s="125" t="s">
        <v>8</v>
      </c>
      <c r="D4" s="68" t="s">
        <v>402</v>
      </c>
      <c r="E4" s="68" t="s">
        <v>0</v>
      </c>
      <c r="F4" s="126" t="s">
        <v>4</v>
      </c>
      <c r="G4" s="127" t="s">
        <v>5</v>
      </c>
      <c r="H4" s="128" t="s">
        <v>6</v>
      </c>
      <c r="I4" s="130" t="s">
        <v>327</v>
      </c>
    </row>
    <row r="5" spans="1:9" x14ac:dyDescent="0.2">
      <c r="B5" s="24" t="s">
        <v>127</v>
      </c>
      <c r="C5" s="25"/>
      <c r="D5" s="25"/>
      <c r="E5" s="25"/>
      <c r="F5" s="26"/>
      <c r="G5" s="27"/>
      <c r="H5" s="25"/>
      <c r="I5" s="25"/>
    </row>
    <row r="6" spans="1:9" x14ac:dyDescent="0.2">
      <c r="B6" s="24" t="s">
        <v>26</v>
      </c>
      <c r="C6" s="25"/>
      <c r="D6" s="25"/>
      <c r="E6" s="25"/>
      <c r="F6" s="26"/>
      <c r="G6" s="27"/>
      <c r="H6" s="25"/>
      <c r="I6" s="25"/>
    </row>
    <row r="7" spans="1:9" x14ac:dyDescent="0.2">
      <c r="B7" s="25" t="s">
        <v>569</v>
      </c>
      <c r="C7" s="25" t="s">
        <v>570</v>
      </c>
      <c r="D7" s="25" t="s">
        <v>128</v>
      </c>
      <c r="E7" s="29">
        <v>1000</v>
      </c>
      <c r="F7" s="26">
        <v>992.27800000000002</v>
      </c>
      <c r="G7" s="27">
        <v>8.8351287843306601</v>
      </c>
      <c r="H7" s="30">
        <v>7.4800000000000005E-2</v>
      </c>
      <c r="I7" s="57"/>
    </row>
    <row r="8" spans="1:9" x14ac:dyDescent="0.2">
      <c r="B8" s="25" t="s">
        <v>571</v>
      </c>
      <c r="C8" s="25" t="s">
        <v>572</v>
      </c>
      <c r="D8" s="25" t="s">
        <v>128</v>
      </c>
      <c r="E8" s="29">
        <v>100</v>
      </c>
      <c r="F8" s="26">
        <v>982.97500000000002</v>
      </c>
      <c r="G8" s="27">
        <v>8.7522959460730103</v>
      </c>
      <c r="H8" s="30">
        <v>7.7248999999999998E-2</v>
      </c>
      <c r="I8" s="57"/>
    </row>
    <row r="9" spans="1:9" x14ac:dyDescent="0.2">
      <c r="B9" s="24" t="s">
        <v>123</v>
      </c>
      <c r="C9" s="24"/>
      <c r="D9" s="24"/>
      <c r="E9" s="24"/>
      <c r="F9" s="40">
        <f>SUM(F6:F8)</f>
        <v>1975.2530000000002</v>
      </c>
      <c r="G9" s="41">
        <f>SUM(G6:G8)</f>
        <v>17.587424730403669</v>
      </c>
      <c r="H9" s="24"/>
      <c r="I9" s="24"/>
    </row>
    <row r="10" spans="1:9" x14ac:dyDescent="0.2">
      <c r="B10" s="42" t="s">
        <v>131</v>
      </c>
      <c r="C10" s="120"/>
      <c r="D10" s="120"/>
      <c r="E10" s="120"/>
      <c r="F10" s="131"/>
      <c r="G10" s="132"/>
      <c r="H10" s="25"/>
      <c r="I10" s="25"/>
    </row>
    <row r="11" spans="1:9" x14ac:dyDescent="0.2">
      <c r="B11" s="24" t="s">
        <v>123</v>
      </c>
      <c r="C11" s="24"/>
      <c r="D11" s="24"/>
      <c r="E11" s="24"/>
      <c r="F11" s="35" t="s">
        <v>132</v>
      </c>
      <c r="G11" s="36" t="s">
        <v>132</v>
      </c>
      <c r="H11" s="24"/>
      <c r="I11" s="24"/>
    </row>
    <row r="12" spans="1:9" x14ac:dyDescent="0.2">
      <c r="B12" s="42" t="s">
        <v>126</v>
      </c>
      <c r="C12" s="42"/>
      <c r="D12" s="42"/>
      <c r="E12" s="42"/>
      <c r="F12" s="133">
        <f>F9</f>
        <v>1975.2530000000002</v>
      </c>
      <c r="G12" s="134">
        <f>G9</f>
        <v>17.587424730403669</v>
      </c>
      <c r="H12" s="24"/>
      <c r="I12" s="24"/>
    </row>
    <row r="13" spans="1:9" x14ac:dyDescent="0.2">
      <c r="B13" s="24" t="s">
        <v>133</v>
      </c>
      <c r="C13" s="25"/>
      <c r="D13" s="25"/>
      <c r="E13" s="25"/>
      <c r="F13" s="26"/>
      <c r="G13" s="27"/>
      <c r="H13" s="25"/>
      <c r="I13" s="25"/>
    </row>
    <row r="14" spans="1:9" x14ac:dyDescent="0.2">
      <c r="B14" s="24" t="s">
        <v>328</v>
      </c>
      <c r="C14" s="25"/>
      <c r="D14" s="25"/>
      <c r="E14" s="25"/>
      <c r="F14" s="26"/>
      <c r="G14" s="27"/>
      <c r="H14" s="25"/>
      <c r="I14" s="25"/>
    </row>
    <row r="15" spans="1:9" x14ac:dyDescent="0.2">
      <c r="B15" s="25" t="s">
        <v>336</v>
      </c>
      <c r="C15" s="25" t="s">
        <v>337</v>
      </c>
      <c r="D15" s="25" t="s">
        <v>135</v>
      </c>
      <c r="E15" s="29">
        <v>200</v>
      </c>
      <c r="F15" s="26">
        <v>966.92</v>
      </c>
      <c r="G15" s="27">
        <v>8.6093440791239999</v>
      </c>
      <c r="H15" s="30">
        <v>6.7500000000000004E-2</v>
      </c>
      <c r="I15" s="57"/>
    </row>
    <row r="16" spans="1:9" x14ac:dyDescent="0.2">
      <c r="B16" s="25" t="s">
        <v>348</v>
      </c>
      <c r="C16" s="25" t="s">
        <v>349</v>
      </c>
      <c r="D16" s="25" t="s">
        <v>135</v>
      </c>
      <c r="E16" s="29">
        <v>200</v>
      </c>
      <c r="F16" s="26">
        <v>966.82100000000003</v>
      </c>
      <c r="G16" s="27">
        <v>8.6084625945504705</v>
      </c>
      <c r="H16" s="30">
        <v>6.8823999999999996E-2</v>
      </c>
      <c r="I16" s="57"/>
    </row>
    <row r="17" spans="2:9" x14ac:dyDescent="0.2">
      <c r="B17" s="25" t="s">
        <v>329</v>
      </c>
      <c r="C17" s="25" t="s">
        <v>330</v>
      </c>
      <c r="D17" s="25" t="s">
        <v>135</v>
      </c>
      <c r="E17" s="29">
        <v>200</v>
      </c>
      <c r="F17" s="26">
        <v>966.73</v>
      </c>
      <c r="G17" s="27">
        <v>8.6076523410535994</v>
      </c>
      <c r="H17" s="30">
        <v>6.7901000000000003E-2</v>
      </c>
      <c r="I17" s="57"/>
    </row>
    <row r="18" spans="2:9" x14ac:dyDescent="0.2">
      <c r="B18" s="25" t="s">
        <v>361</v>
      </c>
      <c r="C18" s="25" t="s">
        <v>362</v>
      </c>
      <c r="D18" s="25" t="s">
        <v>135</v>
      </c>
      <c r="E18" s="29">
        <v>200</v>
      </c>
      <c r="F18" s="26">
        <v>966.22799999999995</v>
      </c>
      <c r="G18" s="27">
        <v>8.6031825909938995</v>
      </c>
      <c r="H18" s="30">
        <v>6.7501000000000005E-2</v>
      </c>
      <c r="I18" s="57"/>
    </row>
    <row r="19" spans="2:9" x14ac:dyDescent="0.2">
      <c r="B19" s="25" t="s">
        <v>350</v>
      </c>
      <c r="C19" s="25" t="s">
        <v>351</v>
      </c>
      <c r="D19" s="25" t="s">
        <v>333</v>
      </c>
      <c r="E19" s="29">
        <v>200</v>
      </c>
      <c r="F19" s="26">
        <v>965.65</v>
      </c>
      <c r="G19" s="27">
        <v>8.5980361457060503</v>
      </c>
      <c r="H19" s="30">
        <v>6.7625000000000005E-2</v>
      </c>
      <c r="I19" s="57"/>
    </row>
    <row r="20" spans="2:9" x14ac:dyDescent="0.2">
      <c r="B20" s="25" t="s">
        <v>352</v>
      </c>
      <c r="C20" s="25" t="s">
        <v>353</v>
      </c>
      <c r="D20" s="25" t="s">
        <v>135</v>
      </c>
      <c r="E20" s="29">
        <v>200</v>
      </c>
      <c r="F20" s="26">
        <v>933.92</v>
      </c>
      <c r="G20" s="27">
        <v>8.3155158879488305</v>
      </c>
      <c r="H20" s="30">
        <v>7.5075000000000003E-2</v>
      </c>
      <c r="I20" s="57"/>
    </row>
    <row r="21" spans="2:9" x14ac:dyDescent="0.2">
      <c r="B21" s="25" t="s">
        <v>331</v>
      </c>
      <c r="C21" s="25" t="s">
        <v>332</v>
      </c>
      <c r="D21" s="25" t="s">
        <v>333</v>
      </c>
      <c r="E21" s="29">
        <v>40</v>
      </c>
      <c r="F21" s="26">
        <v>193.1422</v>
      </c>
      <c r="G21" s="27">
        <v>1.7197158565331001</v>
      </c>
      <c r="H21" s="30">
        <v>6.7500000000000004E-2</v>
      </c>
      <c r="I21" s="57"/>
    </row>
    <row r="22" spans="2:9" x14ac:dyDescent="0.2">
      <c r="B22" s="24" t="s">
        <v>123</v>
      </c>
      <c r="C22" s="24"/>
      <c r="D22" s="24"/>
      <c r="E22" s="24"/>
      <c r="F22" s="43">
        <f>SUM(F14:F21)</f>
        <v>5959.4112000000005</v>
      </c>
      <c r="G22" s="44">
        <f>SUM(G14:G21)</f>
        <v>53.061909495909944</v>
      </c>
      <c r="H22" s="24"/>
      <c r="I22" s="24"/>
    </row>
    <row r="23" spans="2:9" x14ac:dyDescent="0.2">
      <c r="B23" s="24" t="s">
        <v>134</v>
      </c>
      <c r="C23" s="25"/>
      <c r="D23" s="25"/>
      <c r="E23" s="25"/>
      <c r="F23" s="26"/>
      <c r="G23" s="27"/>
      <c r="H23" s="25"/>
      <c r="I23" s="25"/>
    </row>
    <row r="24" spans="2:9" x14ac:dyDescent="0.2">
      <c r="B24" s="25" t="s">
        <v>391</v>
      </c>
      <c r="C24" s="25" t="s">
        <v>392</v>
      </c>
      <c r="D24" s="25" t="s">
        <v>135</v>
      </c>
      <c r="E24" s="29">
        <v>200</v>
      </c>
      <c r="F24" s="26">
        <v>965.94600000000003</v>
      </c>
      <c r="G24" s="27">
        <v>8.6006716955420401</v>
      </c>
      <c r="H24" s="30">
        <v>7.2700000000000001E-2</v>
      </c>
      <c r="I24" s="57"/>
    </row>
    <row r="25" spans="2:9" x14ac:dyDescent="0.2">
      <c r="B25" s="24" t="s">
        <v>123</v>
      </c>
      <c r="C25" s="24"/>
      <c r="D25" s="24"/>
      <c r="E25" s="24"/>
      <c r="F25" s="40">
        <f>SUM(F23:F24)</f>
        <v>965.94600000000003</v>
      </c>
      <c r="G25" s="41">
        <f>SUM(G23:G24)</f>
        <v>8.6006716955420401</v>
      </c>
      <c r="H25" s="24"/>
      <c r="I25" s="24"/>
    </row>
    <row r="26" spans="2:9" x14ac:dyDescent="0.2">
      <c r="B26" s="42" t="s">
        <v>126</v>
      </c>
      <c r="C26" s="42"/>
      <c r="D26" s="42"/>
      <c r="E26" s="42"/>
      <c r="F26" s="43">
        <f>+F22+F25</f>
        <v>6925.3572000000004</v>
      </c>
      <c r="G26" s="44">
        <f>+G22+G25</f>
        <v>61.662581191451984</v>
      </c>
      <c r="H26" s="24"/>
      <c r="I26" s="24"/>
    </row>
    <row r="27" spans="2:9" x14ac:dyDescent="0.2">
      <c r="B27" s="24" t="s">
        <v>395</v>
      </c>
      <c r="C27" s="25"/>
      <c r="D27" s="25"/>
      <c r="E27" s="25"/>
      <c r="F27" s="26"/>
      <c r="G27" s="27"/>
      <c r="H27" s="25"/>
      <c r="I27" s="25"/>
    </row>
    <row r="28" spans="2:9" x14ac:dyDescent="0.2">
      <c r="B28" s="25" t="s">
        <v>531</v>
      </c>
      <c r="C28" s="25" t="s">
        <v>532</v>
      </c>
      <c r="D28" s="25" t="s">
        <v>398</v>
      </c>
      <c r="E28" s="29">
        <v>1500000</v>
      </c>
      <c r="F28" s="26">
        <v>1498.713</v>
      </c>
      <c r="G28" s="27">
        <v>13.3443675721426</v>
      </c>
      <c r="H28" s="30">
        <v>7.0710833376125104E-2</v>
      </c>
      <c r="I28" s="57"/>
    </row>
    <row r="29" spans="2:9" x14ac:dyDescent="0.2">
      <c r="B29" s="24" t="s">
        <v>126</v>
      </c>
      <c r="C29" s="24"/>
      <c r="D29" s="24"/>
      <c r="E29" s="24"/>
      <c r="F29" s="43">
        <f>SUM(F28:F28)</f>
        <v>1498.713</v>
      </c>
      <c r="G29" s="44">
        <f>SUM(G28:G28)</f>
        <v>13.3443675721426</v>
      </c>
      <c r="H29" s="24"/>
      <c r="I29" s="24"/>
    </row>
    <row r="30" spans="2:9" x14ac:dyDescent="0.2">
      <c r="B30" s="24" t="s">
        <v>399</v>
      </c>
      <c r="C30" s="25"/>
      <c r="D30" s="25"/>
      <c r="E30" s="25"/>
      <c r="F30" s="26"/>
      <c r="G30" s="27"/>
      <c r="H30" s="25"/>
      <c r="I30" s="25"/>
    </row>
    <row r="31" spans="2:9" x14ac:dyDescent="0.2">
      <c r="B31" s="25" t="s">
        <v>400</v>
      </c>
      <c r="C31" s="25" t="s">
        <v>401</v>
      </c>
      <c r="D31" s="25"/>
      <c r="E31" s="29">
        <v>195.25</v>
      </c>
      <c r="F31" s="26">
        <v>23.372650799999999</v>
      </c>
      <c r="G31" s="27">
        <v>0.208107385076752</v>
      </c>
      <c r="H31" s="25"/>
      <c r="I31" s="25"/>
    </row>
    <row r="32" spans="2:9" x14ac:dyDescent="0.2">
      <c r="B32" s="24" t="s">
        <v>123</v>
      </c>
      <c r="C32" s="24"/>
      <c r="D32" s="24"/>
      <c r="E32" s="24"/>
      <c r="F32" s="43">
        <f>SUM(F31:F31)</f>
        <v>23.372650799999999</v>
      </c>
      <c r="G32" s="44">
        <f>SUM(G31:G31)</f>
        <v>0.208107385076752</v>
      </c>
      <c r="H32" s="24"/>
      <c r="I32" s="24"/>
    </row>
    <row r="33" spans="2:9" x14ac:dyDescent="0.2">
      <c r="B33" s="24"/>
      <c r="C33" s="25"/>
      <c r="D33" s="25"/>
      <c r="E33" s="25"/>
      <c r="F33" s="26"/>
      <c r="G33" s="27"/>
      <c r="H33" s="25"/>
      <c r="I33" s="25"/>
    </row>
    <row r="34" spans="2:9" x14ac:dyDescent="0.2">
      <c r="B34" s="24" t="s">
        <v>139</v>
      </c>
      <c r="C34" s="24"/>
      <c r="D34" s="24"/>
      <c r="E34" s="24"/>
      <c r="F34" s="43">
        <v>483.98833409999997</v>
      </c>
      <c r="G34" s="44">
        <v>4.3093762654086403</v>
      </c>
      <c r="H34" s="30">
        <v>4.6890670000000002E-2</v>
      </c>
      <c r="I34" s="30"/>
    </row>
    <row r="35" spans="2:9" x14ac:dyDescent="0.2">
      <c r="B35" s="25"/>
      <c r="C35" s="25"/>
      <c r="D35" s="25"/>
      <c r="E35" s="25"/>
      <c r="F35" s="26"/>
      <c r="G35" s="27"/>
      <c r="H35" s="25"/>
      <c r="I35" s="25"/>
    </row>
    <row r="36" spans="2:9" x14ac:dyDescent="0.2">
      <c r="B36" s="42" t="s">
        <v>142</v>
      </c>
      <c r="C36" s="42"/>
      <c r="D36" s="42"/>
      <c r="E36" s="42"/>
      <c r="F36" s="43">
        <f>F37-(F9+F22+F25+F29+F32+F34)</f>
        <v>324.36885599999914</v>
      </c>
      <c r="G36" s="44">
        <f>G37-(G9+G22+G25+G29+G32+G34)</f>
        <v>2.8881428555163353</v>
      </c>
      <c r="H36" s="24"/>
      <c r="I36" s="24"/>
    </row>
    <row r="37" spans="2:9" x14ac:dyDescent="0.2">
      <c r="B37" s="42" t="s">
        <v>140</v>
      </c>
      <c r="C37" s="42"/>
      <c r="D37" s="42"/>
      <c r="E37" s="42"/>
      <c r="F37" s="43">
        <v>11231.0530409</v>
      </c>
      <c r="G37" s="44">
        <v>100</v>
      </c>
      <c r="H37" s="45"/>
      <c r="I37" s="45"/>
    </row>
    <row r="39" spans="2:9" x14ac:dyDescent="0.2">
      <c r="B39" s="18" t="s">
        <v>403</v>
      </c>
    </row>
    <row r="40" spans="2:9" ht="40.049999999999997" customHeight="1" x14ac:dyDescent="0.2">
      <c r="B40" s="163" t="s">
        <v>404</v>
      </c>
      <c r="C40" s="163"/>
      <c r="D40" s="163"/>
      <c r="E40" s="163"/>
      <c r="F40" s="163"/>
      <c r="G40" s="163"/>
      <c r="H40" s="163"/>
      <c r="I40" s="163"/>
    </row>
    <row r="41" spans="2:9" x14ac:dyDescent="0.2">
      <c r="B41" s="18"/>
    </row>
    <row r="42" spans="2:9" x14ac:dyDescent="0.2">
      <c r="B42" s="18"/>
    </row>
    <row r="43" spans="2:9" x14ac:dyDescent="0.2">
      <c r="B43" s="18" t="s">
        <v>1651</v>
      </c>
    </row>
    <row r="44" spans="2:9" x14ac:dyDescent="0.2">
      <c r="B44" s="18"/>
    </row>
    <row r="45" spans="2:9" x14ac:dyDescent="0.2">
      <c r="B45" s="157" t="s">
        <v>1634</v>
      </c>
      <c r="C45" s="157"/>
      <c r="D45" s="157"/>
      <c r="E45" s="157"/>
      <c r="F45" s="157"/>
      <c r="G45" s="157"/>
      <c r="H45" s="157"/>
      <c r="I45" s="157"/>
    </row>
    <row r="46" spans="2:9" x14ac:dyDescent="0.2">
      <c r="B46" s="18"/>
    </row>
    <row r="47" spans="2:9" x14ac:dyDescent="0.2">
      <c r="B47" s="18" t="s">
        <v>157</v>
      </c>
    </row>
    <row r="48" spans="2:9" x14ac:dyDescent="0.2">
      <c r="B48" s="18"/>
    </row>
    <row r="49" spans="2:9" x14ac:dyDescent="0.2">
      <c r="B49" s="65" t="s">
        <v>1599</v>
      </c>
      <c r="C49" s="62"/>
      <c r="D49" s="62"/>
    </row>
    <row r="50" spans="2:9" x14ac:dyDescent="0.2">
      <c r="B50" s="65" t="s">
        <v>1630</v>
      </c>
      <c r="C50" s="62"/>
      <c r="D50" s="62"/>
    </row>
    <row r="51" spans="2:9" x14ac:dyDescent="0.2">
      <c r="B51" s="62"/>
      <c r="C51" s="62"/>
      <c r="D51" s="62"/>
    </row>
    <row r="52" spans="2:9" ht="20.399999999999999" x14ac:dyDescent="0.2">
      <c r="B52" s="101" t="s">
        <v>1602</v>
      </c>
      <c r="C52" s="67" t="s">
        <v>1603</v>
      </c>
      <c r="D52" s="67" t="s">
        <v>1635</v>
      </c>
    </row>
    <row r="53" spans="2:9" x14ac:dyDescent="0.2">
      <c r="B53" s="69" t="s">
        <v>1604</v>
      </c>
      <c r="C53" s="102">
        <v>1033.2344000000001</v>
      </c>
      <c r="D53" s="102">
        <v>1037.4076</v>
      </c>
    </row>
    <row r="54" spans="2:9" x14ac:dyDescent="0.2">
      <c r="B54" s="69" t="s">
        <v>1636</v>
      </c>
      <c r="C54" s="102" t="s">
        <v>1637</v>
      </c>
      <c r="D54" s="102">
        <v>999.93820000000005</v>
      </c>
    </row>
    <row r="55" spans="2:9" x14ac:dyDescent="0.2">
      <c r="B55" s="62"/>
      <c r="C55" s="62"/>
      <c r="D55" s="62"/>
    </row>
    <row r="56" spans="2:9" x14ac:dyDescent="0.2">
      <c r="B56" s="65" t="s">
        <v>1653</v>
      </c>
      <c r="C56" s="62"/>
      <c r="D56" s="62"/>
    </row>
    <row r="57" spans="2:9" x14ac:dyDescent="0.2">
      <c r="B57" s="65" t="s">
        <v>1638</v>
      </c>
      <c r="C57" s="62"/>
      <c r="D57" s="62"/>
    </row>
    <row r="58" spans="2:9" x14ac:dyDescent="0.2">
      <c r="B58" s="65" t="s">
        <v>1639</v>
      </c>
      <c r="C58" s="62"/>
      <c r="D58" s="62"/>
    </row>
    <row r="59" spans="2:9" x14ac:dyDescent="0.2">
      <c r="B59" s="73" t="s">
        <v>1652</v>
      </c>
      <c r="C59" s="62"/>
      <c r="D59" s="62"/>
    </row>
    <row r="60" spans="2:9" x14ac:dyDescent="0.2">
      <c r="B60" s="65" t="s">
        <v>1641</v>
      </c>
      <c r="C60" s="62"/>
      <c r="D60" s="62"/>
    </row>
    <row r="61" spans="2:9" x14ac:dyDescent="0.2">
      <c r="B61" s="18"/>
    </row>
    <row r="62" spans="2:9" x14ac:dyDescent="0.2">
      <c r="B62" s="18" t="s">
        <v>158</v>
      </c>
      <c r="H62" s="11"/>
      <c r="I62" s="11"/>
    </row>
    <row r="63" spans="2:9" x14ac:dyDescent="0.2">
      <c r="H63" s="11"/>
      <c r="I63" s="11"/>
    </row>
    <row r="64" spans="2:9" x14ac:dyDescent="0.2">
      <c r="H64" s="11"/>
      <c r="I64" s="11"/>
    </row>
    <row r="65" spans="8:9" x14ac:dyDescent="0.2">
      <c r="H65" s="11"/>
      <c r="I65" s="11"/>
    </row>
    <row r="66" spans="8:9" x14ac:dyDescent="0.2">
      <c r="H66" s="11"/>
      <c r="I66" s="11"/>
    </row>
    <row r="67" spans="8:9" x14ac:dyDescent="0.2">
      <c r="H67" s="11"/>
      <c r="I67" s="11"/>
    </row>
    <row r="68" spans="8:9" x14ac:dyDescent="0.2">
      <c r="H68" s="11"/>
      <c r="I68" s="11"/>
    </row>
    <row r="69" spans="8:9" x14ac:dyDescent="0.2">
      <c r="H69" s="11"/>
      <c r="I69" s="11"/>
    </row>
    <row r="70" spans="8:9" x14ac:dyDescent="0.2">
      <c r="H70" s="11"/>
      <c r="I70" s="11"/>
    </row>
    <row r="71" spans="8:9" x14ac:dyDescent="0.2">
      <c r="H71" s="11"/>
      <c r="I71" s="11"/>
    </row>
    <row r="72" spans="8:9" x14ac:dyDescent="0.2">
      <c r="H72" s="11"/>
      <c r="I72" s="11"/>
    </row>
    <row r="73" spans="8:9" x14ac:dyDescent="0.2">
      <c r="H73" s="11"/>
      <c r="I73" s="11"/>
    </row>
    <row r="74" spans="8:9" x14ac:dyDescent="0.2">
      <c r="H74" s="11"/>
      <c r="I74" s="11"/>
    </row>
    <row r="75" spans="8:9" x14ac:dyDescent="0.2">
      <c r="H75" s="11"/>
      <c r="I75" s="11"/>
    </row>
    <row r="76" spans="8:9" x14ac:dyDescent="0.2">
      <c r="H76" s="11"/>
      <c r="I76" s="11"/>
    </row>
    <row r="77" spans="8:9" x14ac:dyDescent="0.2">
      <c r="H77" s="11"/>
      <c r="I77" s="11"/>
    </row>
    <row r="78" spans="8:9" x14ac:dyDescent="0.2">
      <c r="H78" s="11"/>
      <c r="I78" s="11"/>
    </row>
    <row r="79" spans="8:9" x14ac:dyDescent="0.2">
      <c r="H79" s="11"/>
      <c r="I79" s="11"/>
    </row>
    <row r="80" spans="8:9" x14ac:dyDescent="0.2">
      <c r="H80" s="11"/>
      <c r="I80" s="11"/>
    </row>
    <row r="81" spans="2:9" x14ac:dyDescent="0.2">
      <c r="H81" s="11"/>
      <c r="I81" s="11"/>
    </row>
    <row r="82" spans="2:9" x14ac:dyDescent="0.2">
      <c r="H82" s="11"/>
      <c r="I82" s="11"/>
    </row>
    <row r="83" spans="2:9" x14ac:dyDescent="0.2">
      <c r="H83" s="11"/>
      <c r="I83" s="11"/>
    </row>
    <row r="84" spans="2:9" x14ac:dyDescent="0.2">
      <c r="H84" s="11"/>
      <c r="I84" s="11"/>
    </row>
    <row r="85" spans="2:9" x14ac:dyDescent="0.2">
      <c r="B85" s="18" t="s">
        <v>1568</v>
      </c>
      <c r="H85" s="11"/>
      <c r="I85" s="11"/>
    </row>
    <row r="86" spans="2:9" x14ac:dyDescent="0.2">
      <c r="B86" s="18" t="s">
        <v>1576</v>
      </c>
      <c r="H86" s="11"/>
      <c r="I86" s="11"/>
    </row>
    <row r="87" spans="2:9" x14ac:dyDescent="0.2">
      <c r="H87" s="11"/>
      <c r="I87" s="11"/>
    </row>
    <row r="88" spans="2:9" x14ac:dyDescent="0.2">
      <c r="H88" s="11"/>
      <c r="I88" s="11"/>
    </row>
    <row r="89" spans="2:9" x14ac:dyDescent="0.2">
      <c r="H89" s="11"/>
      <c r="I89" s="11"/>
    </row>
    <row r="90" spans="2:9" x14ac:dyDescent="0.2">
      <c r="H90" s="11"/>
      <c r="I90" s="11"/>
    </row>
    <row r="91" spans="2:9" x14ac:dyDescent="0.2">
      <c r="H91" s="11"/>
      <c r="I91" s="11"/>
    </row>
    <row r="92" spans="2:9" x14ac:dyDescent="0.2">
      <c r="H92" s="11"/>
      <c r="I92" s="11"/>
    </row>
    <row r="93" spans="2:9" x14ac:dyDescent="0.2">
      <c r="H93" s="11"/>
      <c r="I93" s="11"/>
    </row>
    <row r="94" spans="2:9" x14ac:dyDescent="0.2">
      <c r="H94" s="11"/>
      <c r="I94" s="11"/>
    </row>
    <row r="95" spans="2:9" x14ac:dyDescent="0.2">
      <c r="H95" s="11"/>
      <c r="I95" s="11"/>
    </row>
    <row r="96" spans="2:9" x14ac:dyDescent="0.2">
      <c r="H96" s="11"/>
      <c r="I96" s="11"/>
    </row>
    <row r="97" spans="8:9" x14ac:dyDescent="0.2">
      <c r="H97" s="11"/>
      <c r="I97" s="11"/>
    </row>
    <row r="98" spans="8:9" x14ac:dyDescent="0.2">
      <c r="H98" s="11"/>
      <c r="I98" s="11"/>
    </row>
    <row r="99" spans="8:9" x14ac:dyDescent="0.2">
      <c r="H99" s="11"/>
      <c r="I99" s="11"/>
    </row>
    <row r="100" spans="8:9" x14ac:dyDescent="0.2">
      <c r="H100" s="11"/>
      <c r="I100" s="11"/>
    </row>
    <row r="101" spans="8:9" x14ac:dyDescent="0.2">
      <c r="H101" s="11"/>
      <c r="I101" s="11"/>
    </row>
    <row r="102" spans="8:9" x14ac:dyDescent="0.2">
      <c r="H102" s="11"/>
      <c r="I102" s="11"/>
    </row>
    <row r="103" spans="8:9" x14ac:dyDescent="0.2">
      <c r="H103" s="11"/>
      <c r="I103" s="11"/>
    </row>
    <row r="104" spans="8:9" x14ac:dyDescent="0.2">
      <c r="H104" s="11"/>
      <c r="I104" s="11"/>
    </row>
    <row r="105" spans="8:9" x14ac:dyDescent="0.2">
      <c r="H105" s="11"/>
      <c r="I105" s="11"/>
    </row>
    <row r="106" spans="8:9" x14ac:dyDescent="0.2">
      <c r="H106" s="11"/>
      <c r="I106" s="11"/>
    </row>
  </sheetData>
  <mergeCells count="3">
    <mergeCell ref="B1:C1"/>
    <mergeCell ref="B40:I40"/>
    <mergeCell ref="B45:I45"/>
  </mergeCells>
  <conditionalFormatting sqref="G1:G3 G5:G39 G46:G106">
    <cfRule type="cellIs" dxfId="1" priority="2" stopIfTrue="1" operator="between">
      <formula>0.009</formula>
      <formula>-0.009</formula>
    </cfRule>
  </conditionalFormatting>
  <conditionalFormatting sqref="G41:G44">
    <cfRule type="cellIs" dxfId="0" priority="1" stopIfTrue="1" operator="between">
      <formula>0.009</formula>
      <formula>-0.009</formula>
    </cfRule>
  </conditionalFormatting>
  <hyperlinks>
    <hyperlink ref="A2" location="Index!A1" display="-" xr:uid="{DCE7D56F-8D85-4345-9E35-23B8E7D3625F}"/>
  </hyperlinks>
  <pageMargins left="0.7" right="0.7" top="0.75" bottom="0.75" header="0.3" footer="0.3"/>
  <pageSetup paperSize="9" scale="62" orientation="portrait" r:id="rId1"/>
  <headerFooter>
    <oddFooter>&amp;C&amp;1#&amp;"Calibri"&amp;10&amp;K000000RESTRICTED</oddFooter>
    <evenFooter>&amp;LPUBLIC</evenFooter>
    <firstFooter>&amp;LPUBLIC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15</vt:i4>
      </vt:variant>
    </vt:vector>
  </HeadingPairs>
  <TitlesOfParts>
    <vt:vector size="31" baseType="lpstr">
      <vt:lpstr>Index</vt:lpstr>
      <vt:lpstr>NIFTYJBLK</vt:lpstr>
      <vt:lpstr>JBLARGE</vt:lpstr>
      <vt:lpstr>JBN50</vt:lpstr>
      <vt:lpstr>JBNNX50</vt:lpstr>
      <vt:lpstr>JBNM150</vt:lpstr>
      <vt:lpstr>JBNS250</vt:lpstr>
      <vt:lpstr>JBFLEXI</vt:lpstr>
      <vt:lpstr>JBARB</vt:lpstr>
      <vt:lpstr>JBSECRO</vt:lpstr>
      <vt:lpstr>JBMMF</vt:lpstr>
      <vt:lpstr>JBOF</vt:lpstr>
      <vt:lpstr>JBLF</vt:lpstr>
      <vt:lpstr>JBN8-13</vt:lpstr>
      <vt:lpstr>JBLOW</vt:lpstr>
      <vt:lpstr>JBSHORT</vt:lpstr>
      <vt:lpstr>JBARB!Print_Area</vt:lpstr>
      <vt:lpstr>JBFLEXI!Print_Area</vt:lpstr>
      <vt:lpstr>JBLARGE!Print_Area</vt:lpstr>
      <vt:lpstr>JBLF!Print_Area</vt:lpstr>
      <vt:lpstr>JBLOW!Print_Area</vt:lpstr>
      <vt:lpstr>JBMMF!Print_Area</vt:lpstr>
      <vt:lpstr>'JBN50'!Print_Area</vt:lpstr>
      <vt:lpstr>'JBN8-13'!Print_Area</vt:lpstr>
      <vt:lpstr>JBNM150!Print_Area</vt:lpstr>
      <vt:lpstr>JBNNX50!Print_Area</vt:lpstr>
      <vt:lpstr>JBNS250!Print_Area</vt:lpstr>
      <vt:lpstr>JBOF!Print_Area</vt:lpstr>
      <vt:lpstr>JBSECRO!Print_Area</vt:lpstr>
      <vt:lpstr>JBSHORT!Print_Area</vt:lpstr>
      <vt:lpstr>NIFTYJBLK!Print_Area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PUBLIC</cp:keywords>
  <dc:description>PUBLIC</dc:description>
  <cp:lastModifiedBy/>
  <dcterms:created xsi:type="dcterms:W3CDTF">2006-09-16T00:00:00Z</dcterms:created>
  <dcterms:modified xsi:type="dcterms:W3CDTF">2026-09-10T06:02:23Z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urce">
    <vt:lpwstr>Internal</vt:lpwstr>
  </property>
  <property fmtid="{D5CDD505-2E9C-101B-9397-08002B2CF9AE}" pid="3" name="Footers">
    <vt:lpwstr>Footers</vt:lpwstr>
  </property>
  <property fmtid="{D5CDD505-2E9C-101B-9397-08002B2CF9AE}" pid="4" name="MSIP_Label_f851b4f6-a95e-46a7-8457-84c26f440032_Enabled">
    <vt:lpwstr>true</vt:lpwstr>
  </property>
  <property fmtid="{D5CDD505-2E9C-101B-9397-08002B2CF9AE}" pid="5" name="MSIP_Label_f851b4f6-a95e-46a7-8457-84c26f440032_SetDate">
    <vt:lpwstr>2025-12-04T08:50:42Z</vt:lpwstr>
  </property>
  <property fmtid="{D5CDD505-2E9C-101B-9397-08002B2CF9AE}" pid="6" name="MSIP_Label_f851b4f6-a95e-46a7-8457-84c26f440032_Method">
    <vt:lpwstr>Privileged</vt:lpwstr>
  </property>
  <property fmtid="{D5CDD505-2E9C-101B-9397-08002B2CF9AE}" pid="7" name="MSIP_Label_f851b4f6-a95e-46a7-8457-84c26f440032_Name">
    <vt:lpwstr>CLARESTRI</vt:lpwstr>
  </property>
  <property fmtid="{D5CDD505-2E9C-101B-9397-08002B2CF9AE}" pid="8" name="MSIP_Label_f851b4f6-a95e-46a7-8457-84c26f440032_SiteId">
    <vt:lpwstr>e0fd434d-ba64-497b-90d2-859c472e1a92</vt:lpwstr>
  </property>
  <property fmtid="{D5CDD505-2E9C-101B-9397-08002B2CF9AE}" pid="9" name="MSIP_Label_f851b4f6-a95e-46a7-8457-84c26f440032_ActionId">
    <vt:lpwstr>49350c0e-e69c-418e-b18a-2209837d064f</vt:lpwstr>
  </property>
  <property fmtid="{D5CDD505-2E9C-101B-9397-08002B2CF9AE}" pid="10" name="MSIP_Label_f851b4f6-a95e-46a7-8457-84c26f440032_ContentBits">
    <vt:lpwstr>2</vt:lpwstr>
  </property>
  <property fmtid="{D5CDD505-2E9C-101B-9397-08002B2CF9AE}" pid="11" name="Classification">
    <vt:lpwstr>RESTRICTED</vt:lpwstr>
  </property>
  <property fmtid="{D5CDD505-2E9C-101B-9397-08002B2CF9AE}" pid="12" name="MSIP_Label_defa4170-0d19-0005-0004-bc88714345d2_Enabled">
    <vt:lpwstr>true</vt:lpwstr>
  </property>
  <property fmtid="{D5CDD505-2E9C-101B-9397-08002B2CF9AE}" pid="13" name="MSIP_Label_defa4170-0d19-0005-0004-bc88714345d2_SetDate">
    <vt:lpwstr>2026-09-10T06:02:22Z</vt:lpwstr>
  </property>
  <property fmtid="{D5CDD505-2E9C-101B-9397-08002B2CF9AE}" pid="14" name="MSIP_Label_defa4170-0d19-0005-0004-bc88714345d2_Method">
    <vt:lpwstr>Standard</vt:lpwstr>
  </property>
  <property fmtid="{D5CDD505-2E9C-101B-9397-08002B2CF9AE}" pid="15" name="MSIP_Label_defa4170-0d19-0005-0004-bc88714345d2_Name">
    <vt:lpwstr>defa4170-0d19-0005-0004-bc88714345d2</vt:lpwstr>
  </property>
  <property fmtid="{D5CDD505-2E9C-101B-9397-08002B2CF9AE}" pid="16" name="MSIP_Label_defa4170-0d19-0005-0004-bc88714345d2_SiteId">
    <vt:lpwstr>c0116485-0978-4b0a-9f1f-fae6c3d6539a</vt:lpwstr>
  </property>
  <property fmtid="{D5CDD505-2E9C-101B-9397-08002B2CF9AE}" pid="17" name="MSIP_Label_defa4170-0d19-0005-0004-bc88714345d2_ActionId">
    <vt:lpwstr>b979f1b1-309c-46d1-99a6-4efa955e0229</vt:lpwstr>
  </property>
  <property fmtid="{D5CDD505-2E9C-101B-9397-08002B2CF9AE}" pid="18" name="MSIP_Label_defa4170-0d19-0005-0004-bc88714345d2_ContentBits">
    <vt:lpwstr>0</vt:lpwstr>
  </property>
  <property fmtid="{D5CDD505-2E9C-101B-9397-08002B2CF9AE}" pid="19" name="MSIP_Label_defa4170-0d19-0005-0004-bc88714345d2_Tag">
    <vt:lpwstr>10, 3, 0, 1</vt:lpwstr>
  </property>
</Properties>
</file>