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12373787-E49E-4BE9-ADA5-D419EB458D00}" xr6:coauthVersionLast="47" xr6:coauthVersionMax="47" xr10:uidLastSave="{00000000-0000-0000-0000-000000000000}"/>
  <bookViews>
    <workbookView xWindow="-120" yWindow="-120" windowWidth="51840" windowHeight="21120" xr2:uid="{7291B499-DD8C-4F12-BA28-9EE7F24AB421}"/>
  </bookViews>
  <sheets>
    <sheet name="Index" sheetId="2" r:id="rId1"/>
    <sheet name="JBMMF" sheetId="6" r:id="rId2"/>
    <sheet name="JBOF" sheetId="7" r:id="rId3"/>
    <sheet name="JBLF" sheetId="8" r:id="rId4"/>
    <sheet name="JBN8-13" sheetId="9" r:id="rId5"/>
    <sheet name="JBLOW" sheetId="10" r:id="rId6"/>
    <sheet name="JBSHORT" sheetId="11" r:id="rId7"/>
  </sheets>
  <definedNames>
    <definedName name="_xlnm.Print_Area" localSheetId="3">JBLF!$B$1:$I$158</definedName>
    <definedName name="_xlnm.Print_Area" localSheetId="5">JBLOW!$B$1:$I$118</definedName>
    <definedName name="_xlnm.Print_Area" localSheetId="1">JBMMF!$B$1:$I$120</definedName>
    <definedName name="_xlnm.Print_Area" localSheetId="4">'JBN8-13'!$B$1:$I$67</definedName>
    <definedName name="_xlnm.Print_Area" localSheetId="2">JBOF!$B$1:$I$92</definedName>
    <definedName name="_xlnm.Print_Area" localSheetId="6">JBSHORT!$B$1:$I$99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1" l="1"/>
  <c r="F31" i="11"/>
  <c r="G28" i="11"/>
  <c r="F28" i="11"/>
  <c r="G24" i="11"/>
  <c r="F24" i="11"/>
  <c r="G21" i="11"/>
  <c r="F21" i="11"/>
  <c r="G8" i="11"/>
  <c r="F8" i="11"/>
  <c r="G44" i="10"/>
  <c r="F44" i="10"/>
  <c r="G41" i="10"/>
  <c r="F41" i="10"/>
  <c r="G36" i="10"/>
  <c r="F36" i="10"/>
  <c r="G33" i="10"/>
  <c r="F33" i="10"/>
  <c r="G18" i="10"/>
  <c r="F18" i="10"/>
  <c r="G9" i="9"/>
  <c r="G13" i="9" s="1"/>
  <c r="F9" i="9"/>
  <c r="F13" i="9" s="1"/>
  <c r="G84" i="8"/>
  <c r="F84" i="8"/>
  <c r="G80" i="8"/>
  <c r="F80" i="8"/>
  <c r="G69" i="8"/>
  <c r="F69" i="8"/>
  <c r="G33" i="8"/>
  <c r="F33" i="8"/>
  <c r="G11" i="7"/>
  <c r="G29" i="7" s="1"/>
  <c r="F11" i="7"/>
  <c r="F29" i="7" s="1"/>
  <c r="G50" i="6"/>
  <c r="F50" i="6"/>
  <c r="G47" i="6"/>
  <c r="F47" i="6"/>
  <c r="G43" i="6"/>
  <c r="F43" i="6"/>
  <c r="G40" i="6"/>
  <c r="F40" i="6"/>
  <c r="G31" i="6"/>
  <c r="F31" i="6"/>
  <c r="G25" i="11" l="1"/>
  <c r="G35" i="11"/>
  <c r="F25" i="11"/>
  <c r="F35" i="11"/>
  <c r="F52" i="10"/>
  <c r="G52" i="10"/>
  <c r="G94" i="8"/>
  <c r="G54" i="6"/>
  <c r="F54" i="6"/>
  <c r="G11" i="11"/>
  <c r="F11" i="11"/>
  <c r="F21" i="10"/>
  <c r="G21" i="10"/>
  <c r="F37" i="10"/>
  <c r="G37" i="10"/>
  <c r="F94" i="8"/>
  <c r="F81" i="8"/>
  <c r="G81" i="8"/>
  <c r="F12" i="7"/>
  <c r="G12" i="7"/>
  <c r="F44" i="6"/>
  <c r="G44" i="6"/>
</calcChain>
</file>

<file path=xl/sharedStrings.xml><?xml version="1.0" encoding="utf-8"?>
<sst xmlns="http://schemas.openxmlformats.org/spreadsheetml/2006/main" count="720" uniqueCount="339">
  <si>
    <t>Quantity</t>
  </si>
  <si>
    <t>Sr No.</t>
  </si>
  <si>
    <t>Short Name</t>
  </si>
  <si>
    <t>Scheme Name</t>
  </si>
  <si>
    <t>Market/Fair Value
 (Rs. in Lakhs)</t>
  </si>
  <si>
    <t>% to Net
 Assets</t>
  </si>
  <si>
    <t xml:space="preserve">Yield to Maturity </t>
  </si>
  <si>
    <t xml:space="preserve">Name of the Instrument </t>
  </si>
  <si>
    <t>ISIN</t>
  </si>
  <si>
    <t>Fortnightly Portfolio Statement as on August 15, 2026</t>
  </si>
  <si>
    <t>JioBlackRock Money Market Fund</t>
  </si>
  <si>
    <t>JioBlackRock Overnight Fund</t>
  </si>
  <si>
    <t>JioBlackRock Liquid Fund</t>
  </si>
  <si>
    <t>JioBlackRock Nifty 8-13 yr G-Sec Index Fund</t>
  </si>
  <si>
    <t>JioBlackRock Low Duration Fund</t>
  </si>
  <si>
    <t>JioBlackRock Short Duration Fund</t>
  </si>
  <si>
    <t>(a) Listed / awaiting listing on Stock Exchanges</t>
  </si>
  <si>
    <t>Sub Total</t>
  </si>
  <si>
    <t>Total</t>
  </si>
  <si>
    <t>Debt Instruments</t>
  </si>
  <si>
    <t>CRISIL AAA</t>
  </si>
  <si>
    <t>(b) Privately Placed / Unlisted</t>
  </si>
  <si>
    <t>Nil</t>
  </si>
  <si>
    <t>Money Market Instruments</t>
  </si>
  <si>
    <t>Treasury Bill</t>
  </si>
  <si>
    <t>91 DTB  (05-NOV-2026)</t>
  </si>
  <si>
    <t>IN002026X180</t>
  </si>
  <si>
    <t>364 DTB (20-AUG-2026)</t>
  </si>
  <si>
    <t>IN002025Z211</t>
  </si>
  <si>
    <t>TREPS</t>
  </si>
  <si>
    <t>Grand Total</t>
  </si>
  <si>
    <t>Net Receivables / (Payables)</t>
  </si>
  <si>
    <t>Notes</t>
  </si>
  <si>
    <t xml:space="preserve">Scheme Risk-O-Meter </t>
  </si>
  <si>
    <t>Yield to Call ^</t>
  </si>
  <si>
    <t>Certificate of Deposit</t>
  </si>
  <si>
    <t>HDFC Bank Ltd (05-Mar-2027) **</t>
  </si>
  <si>
    <t>INE040A16IU7</t>
  </si>
  <si>
    <t>CRISIL A1+</t>
  </si>
  <si>
    <t>Canara Bank (12-Mar-2027)</t>
  </si>
  <si>
    <t>INE476A16H92</t>
  </si>
  <si>
    <t>ICRA A1+</t>
  </si>
  <si>
    <t>National Bank For Agriculture &amp; Rural Development (17-Mar-2027) **</t>
  </si>
  <si>
    <t>INE261F16AP5</t>
  </si>
  <si>
    <t>Bank of Baroda (05-Mar-2027) **</t>
  </si>
  <si>
    <t>INE028A16LR2</t>
  </si>
  <si>
    <t>Export-Import Bank Of India (01-Mar-2027) **</t>
  </si>
  <si>
    <t>INE514E16CP6</t>
  </si>
  <si>
    <t>Union Bank of India (15-Mar-2027) **</t>
  </si>
  <si>
    <t>INE692A16LP9</t>
  </si>
  <si>
    <t>Union Bank of India (16-Mar-2027) **</t>
  </si>
  <si>
    <t>INE692A16LS3</t>
  </si>
  <si>
    <t>Union Bank of India (15-Jun-2027) **</t>
  </si>
  <si>
    <t>INE692A16MQ5</t>
  </si>
  <si>
    <t>Small Industries Development Bank of India (11-Jun-2027) **</t>
  </si>
  <si>
    <t>INE556F16CE8</t>
  </si>
  <si>
    <t>National Bank For Agriculture &amp; Rural Development (02-Mar-2027) **</t>
  </si>
  <si>
    <t>INE261F16AM2</t>
  </si>
  <si>
    <t>Small Industries Development Bank of India (11-Aug-2027) **</t>
  </si>
  <si>
    <t>INE556F16CF5</t>
  </si>
  <si>
    <t>Small Industries Development Bank of India (26-Feb-2027) **</t>
  </si>
  <si>
    <t>INE556F16CC2</t>
  </si>
  <si>
    <t>CARE A1+</t>
  </si>
  <si>
    <t>Bank of Baroda (08-Mar-2027) **</t>
  </si>
  <si>
    <t>INE028A16LS0</t>
  </si>
  <si>
    <t>HDFC Bank Ltd (12-Mar-2027)</t>
  </si>
  <si>
    <t>INE040A16IZ6</t>
  </si>
  <si>
    <t>Punjab National Bank (09-Mar-2027) **</t>
  </si>
  <si>
    <t>INE160A16UQ6</t>
  </si>
  <si>
    <t>Union Bank of India (12-Mar-2027)</t>
  </si>
  <si>
    <t>INE692A16LU9</t>
  </si>
  <si>
    <t>National Bank For Agriculture &amp; Rural Development (04-Feb-2027) **</t>
  </si>
  <si>
    <t>INE261F16AJ8</t>
  </si>
  <si>
    <t>Canara Bank (02-Mar-2027) **</t>
  </si>
  <si>
    <t>INE476A16H35</t>
  </si>
  <si>
    <t>ICICI Bank Ltd (08-Mar-2027)</t>
  </si>
  <si>
    <t>INE090AD6295</t>
  </si>
  <si>
    <t>Kotak Mahindra Bank Ltd (09-Mar-2027) **</t>
  </si>
  <si>
    <t>INE237AD6174</t>
  </si>
  <si>
    <t>HDFC Bank Ltd (09-Mar-2027) **</t>
  </si>
  <si>
    <t>INE040A16IT9</t>
  </si>
  <si>
    <t>Canara Bank (11-Mar-2027) **</t>
  </si>
  <si>
    <t>INE476A16H84</t>
  </si>
  <si>
    <t>Punjab National Bank (12-Mar-2027) **</t>
  </si>
  <si>
    <t>INE160A16UV6</t>
  </si>
  <si>
    <t>Canara Bank (25-Mar-2027) **</t>
  </si>
  <si>
    <t>INE476A16I26</t>
  </si>
  <si>
    <t>Commercial Paper</t>
  </si>
  <si>
    <t>ICICI Home Finance Co Ltd (24-Jun-2027) **</t>
  </si>
  <si>
    <t>INE071G14IA6</t>
  </si>
  <si>
    <t>ICICI Securities Ltd (14-Jun-2027) **</t>
  </si>
  <si>
    <t>INE763G14L45</t>
  </si>
  <si>
    <t>Cholamandalam Investment and Finance Co Ltd (10-Mar-2027) **</t>
  </si>
  <si>
    <t>INE121A14YN2</t>
  </si>
  <si>
    <t>L&amp;T Finance Ltd (10-Jun-2027) **</t>
  </si>
  <si>
    <t>INE498L14GA5</t>
  </si>
  <si>
    <t>Kotak Mahindra Prime Ltd (25-Jun-2027) **</t>
  </si>
  <si>
    <t>INE916D146U1</t>
  </si>
  <si>
    <t>L&amp;T Finance Ltd (17-Jun-2027) **</t>
  </si>
  <si>
    <t>INE498L14FZ4</t>
  </si>
  <si>
    <t>Mahindra &amp; Mahindra Financial Services Ltd (25-Feb-2027) **</t>
  </si>
  <si>
    <t>INE774D14TW3</t>
  </si>
  <si>
    <t>364 DTB (04-FEB-2027)</t>
  </si>
  <si>
    <t>IN002025Z443</t>
  </si>
  <si>
    <t>Government Securities</t>
  </si>
  <si>
    <t>5.74% GOI 2026 (15-NOV-2026)</t>
  </si>
  <si>
    <t>IN0020210186</t>
  </si>
  <si>
    <t>SOVEREIGN</t>
  </si>
  <si>
    <t>Alternative Investment Fund</t>
  </si>
  <si>
    <t>Corporate Debt Market Development Fund Class A2</t>
  </si>
  <si>
    <t>INF0RQ622028</t>
  </si>
  <si>
    <t>Rating</t>
  </si>
  <si>
    <t>** Non Traded Security</t>
  </si>
  <si>
    <t>^ It is disclosed for Perpetual Bond issued by Banks (i.e. AT-1 Bond / Tier 1 Bond / Tier 2 Bond), as per AMFI Best Practices Guidelines Circular no. 91/2020-21 dated March 24, 2021 on Valuation of AT-1 Bonds and Tier 2 Bonds. As per SEBI Circular SEBI/HO/IMD/PoD1/CIR/P/2024/106 dated August 05, 2024, valuation of AT-1 Bonds are done on Yield to Call basis w.e.f. August 07, 2024. YTC of AT-1 Bonds are now same as it’s YTM% and hence it is not disclosed separately under YTC%.</t>
  </si>
  <si>
    <t>182 DTB (10-SEP-2026)</t>
  </si>
  <si>
    <t>IN002025Y495</t>
  </si>
  <si>
    <t>182 DTB (21-AUG-2026)</t>
  </si>
  <si>
    <t>IN002025Y461</t>
  </si>
  <si>
    <t>182 DTB (27-AUG-2026)</t>
  </si>
  <si>
    <t>IN002025Y479</t>
  </si>
  <si>
    <t>182 DTB (03-SEP-2026)</t>
  </si>
  <si>
    <t>IN002025Y487</t>
  </si>
  <si>
    <t>Reverse Repo</t>
  </si>
  <si>
    <t>Reverse Repo (17-Aug-2026)</t>
  </si>
  <si>
    <t>Axis Bank Ltd (16-Sep-2026) **</t>
  </si>
  <si>
    <t>INE238AD6CQ9</t>
  </si>
  <si>
    <t>Union Bank of India (23-Oct-2026) **</t>
  </si>
  <si>
    <t>INE692A16MZ6</t>
  </si>
  <si>
    <t>Union Bank of India (30-Oct-2026) **</t>
  </si>
  <si>
    <t>INE692A16NE9</t>
  </si>
  <si>
    <t>Bank of Baroda (04-Sep-2026)</t>
  </si>
  <si>
    <t>INE028A16MO7</t>
  </si>
  <si>
    <t>IDFC First Bank Ltd (22-Oct-2026) **</t>
  </si>
  <si>
    <t>INE092T16ZZ1</t>
  </si>
  <si>
    <t>HDFC Bank Ltd (30-Oct-2026) **</t>
  </si>
  <si>
    <t>INE040A16JW1</t>
  </si>
  <si>
    <t>HDFC Bank Ltd (10-Sep-2026)</t>
  </si>
  <si>
    <t>INE040A16HL8</t>
  </si>
  <si>
    <t>ICICI Bank Ltd (15-Sep-2026) **</t>
  </si>
  <si>
    <t>INE090AD6378</t>
  </si>
  <si>
    <t>Union Bank of India (07-Sep-2026) **</t>
  </si>
  <si>
    <t>INE692A16MK8</t>
  </si>
  <si>
    <t>Union Bank of India (21-Sep-2026) **</t>
  </si>
  <si>
    <t>INE692A16MM4</t>
  </si>
  <si>
    <t>Punjab National Bank (15-Sep-2026) **</t>
  </si>
  <si>
    <t>INE160A16UT0</t>
  </si>
  <si>
    <t>Bank of Baroda (01-Sep-2026)</t>
  </si>
  <si>
    <t>INE028A16MM1</t>
  </si>
  <si>
    <t>Bank of Baroda (16-Sep-2026) **</t>
  </si>
  <si>
    <t>INE028A16KC6</t>
  </si>
  <si>
    <t>HDFC Bank Ltd (21-Sep-2026)</t>
  </si>
  <si>
    <t>INE040A16HR5</t>
  </si>
  <si>
    <t>Axis Bank Ltd (10-Sep-2026) **</t>
  </si>
  <si>
    <t>INE238AD6CD7</t>
  </si>
  <si>
    <t>Axis Bank Ltd (25-Aug-2026)</t>
  </si>
  <si>
    <t>INE238AD6CJ4</t>
  </si>
  <si>
    <t>Punjab &amp; Sind Bank (31-Aug-2026) **</t>
  </si>
  <si>
    <t>INE608A16TH5</t>
  </si>
  <si>
    <t>HDFC Bank Ltd (04-Sep-2026) **</t>
  </si>
  <si>
    <t>INE040A16JN0</t>
  </si>
  <si>
    <t>HDFC Bank Ltd (07-Sep-2026)</t>
  </si>
  <si>
    <t>INE040A16JO8</t>
  </si>
  <si>
    <t>Punjab &amp; Sind Bank (11-Sep-2026) **</t>
  </si>
  <si>
    <t>INE608A16TJ1</t>
  </si>
  <si>
    <t>Union Bank of India (15-Sep-2026)</t>
  </si>
  <si>
    <t>INE692A16LJ2</t>
  </si>
  <si>
    <t>HDFC Bank Ltd (09-Sep-2026)</t>
  </si>
  <si>
    <t>INE040A16JP5</t>
  </si>
  <si>
    <t>HDFC Bank Ltd (11-Sep-2026)</t>
  </si>
  <si>
    <t>INE040A16HN4</t>
  </si>
  <si>
    <t>HDFC Bank Ltd (06-Nov-2026)</t>
  </si>
  <si>
    <t>INE040A16HU9</t>
  </si>
  <si>
    <t>Indian Bank (01-Sep-2026) **</t>
  </si>
  <si>
    <t>INE562A16RC9</t>
  </si>
  <si>
    <t>Canara Bank (15-Sep-2026)</t>
  </si>
  <si>
    <t>INE476A16I18</t>
  </si>
  <si>
    <t>Tata Steel Ltd (29-Sep-2026) **</t>
  </si>
  <si>
    <t>INE081A14HE2</t>
  </si>
  <si>
    <t>Kotak Securities Ltd (25-Sep-2026) **</t>
  </si>
  <si>
    <t>INE028E14VX6</t>
  </si>
  <si>
    <t>LIC Housing Finance Ltd (27-Aug-2026) **</t>
  </si>
  <si>
    <t>INE115A14FV6</t>
  </si>
  <si>
    <t>National Bank For Agriculture &amp; Rural Development (07-Sep-2026)</t>
  </si>
  <si>
    <t>INE261F14PP8</t>
  </si>
  <si>
    <t>National Bank For Agriculture &amp; Rural Development (03-Sep-2026)</t>
  </si>
  <si>
    <t>INE261F14PN3</t>
  </si>
  <si>
    <t>Grasim Industries Ltd (17-Sep-2026) **</t>
  </si>
  <si>
    <t>INE047A14BA4</t>
  </si>
  <si>
    <t>ICICI Securities Ltd (10-Sep-2026) **</t>
  </si>
  <si>
    <t>INE763G14K53</t>
  </si>
  <si>
    <t>REC Ltd (22-Oct-2026) **</t>
  </si>
  <si>
    <t>INE020B14714</t>
  </si>
  <si>
    <t>NTPC Ltd (23-Sep-2026) **</t>
  </si>
  <si>
    <t>INE733E14CD3</t>
  </si>
  <si>
    <t>PNB Housing Finance Ltd (27-Oct-2026) **</t>
  </si>
  <si>
    <t>INE572E14KQ0</t>
  </si>
  <si>
    <t>ICICI Securities Ltd (31-Aug-2026) **</t>
  </si>
  <si>
    <t>INE763G14J64</t>
  </si>
  <si>
    <t>ICICI Securities Ltd (25-Sep-2026) **</t>
  </si>
  <si>
    <t>INE763G14B96</t>
  </si>
  <si>
    <t>National Bank For Agriculture &amp; Rural Development (01-Oct-2026) **</t>
  </si>
  <si>
    <t>INE261F14PX2</t>
  </si>
  <si>
    <t>Export-Import Bank Of India (04-Nov-2026) **</t>
  </si>
  <si>
    <t>INE514E14TS9</t>
  </si>
  <si>
    <t>L&amp;T Finance Ltd (21-Sep-2026) **</t>
  </si>
  <si>
    <t>INE498L14GD9</t>
  </si>
  <si>
    <t>Tata Consumer Products Ltd (21-Aug-2026) **</t>
  </si>
  <si>
    <t>INE192A14887</t>
  </si>
  <si>
    <t>L&amp;T Finance Ltd (31-Aug-2026) **</t>
  </si>
  <si>
    <t>INE498L14GH0</t>
  </si>
  <si>
    <t>Kotak Securities Ltd (01-Sep-2026) **</t>
  </si>
  <si>
    <t>INE028E14WS4</t>
  </si>
  <si>
    <t>HDFC Securities Ltd (02-Sep-2026) **</t>
  </si>
  <si>
    <t>INE700G14TX9</t>
  </si>
  <si>
    <t>Kotak Securities Ltd (03-Sep-2026) **</t>
  </si>
  <si>
    <t>INE028E14WU0</t>
  </si>
  <si>
    <t>National Bank For Agriculture &amp; Rural Development (08-Sep-2026)</t>
  </si>
  <si>
    <t>INE261F14PQ6</t>
  </si>
  <si>
    <t>Tata Consumer Products Ltd (18-Aug-2026) **</t>
  </si>
  <si>
    <t>INE192A14879</t>
  </si>
  <si>
    <t>Kotak Mahindra Investments Ltd (19-Aug-2026) **</t>
  </si>
  <si>
    <t>INE975F14D24</t>
  </si>
  <si>
    <t>Can Fin Homes Ltd (21-Aug-2026) **</t>
  </si>
  <si>
    <t>INE477A14EH2</t>
  </si>
  <si>
    <t>Cholamandalam Investment and Finance Co Ltd (21-Aug-2026) **</t>
  </si>
  <si>
    <t>INE121A14YT9</t>
  </si>
  <si>
    <t>HDFC Securities Ltd (04-Sep-2026) **</t>
  </si>
  <si>
    <t>INE700G14UD9</t>
  </si>
  <si>
    <t>NTPC Ltd (18-Sep-2026) **</t>
  </si>
  <si>
    <t>INE733E14CC5</t>
  </si>
  <si>
    <t>Axis Securities Ltd (04-Sep-2026) **</t>
  </si>
  <si>
    <t>INE110O14IQ2</t>
  </si>
  <si>
    <t>ICICI Securities Ltd (16-Sep-2026) **</t>
  </si>
  <si>
    <t>INE763G14K79</t>
  </si>
  <si>
    <t>Axis Securities Ltd (04-Nov-2026) **</t>
  </si>
  <si>
    <t>INE110O14JH9</t>
  </si>
  <si>
    <t>Kotak Securities Ltd (19-Aug-2026) **</t>
  </si>
  <si>
    <t>INE028E14WI5</t>
  </si>
  <si>
    <t>Reliance Retail Ventures Ltd (02-Sep-2026) **</t>
  </si>
  <si>
    <t>INE929O14FA5</t>
  </si>
  <si>
    <t>Julius Baer Capital (India) Pvt Ltd (25-Sep-2026) **</t>
  </si>
  <si>
    <t>INE824H14UQ7</t>
  </si>
  <si>
    <t>L&amp;T Finance Ltd (01-Sep-2026) **</t>
  </si>
  <si>
    <t>INE498L14FW1</t>
  </si>
  <si>
    <t>91 DTB  (01-OCT-2026)</t>
  </si>
  <si>
    <t>IN002026X131</t>
  </si>
  <si>
    <t>91 DTB  (29-OCT-2026)</t>
  </si>
  <si>
    <t>IN002026X172</t>
  </si>
  <si>
    <t>182 DTB (18-SEP-2026)</t>
  </si>
  <si>
    <t>IN002025Y503</t>
  </si>
  <si>
    <t>91 DTB  (22-OCT-2026)</t>
  </si>
  <si>
    <t>IN002026X164</t>
  </si>
  <si>
    <t>91 DTB  (15-OCT-2026)</t>
  </si>
  <si>
    <t>IN002026X156</t>
  </si>
  <si>
    <t>182 DTB (22-OCT-2026)</t>
  </si>
  <si>
    <t>IN002026Y030</t>
  </si>
  <si>
    <t>Reverse Repo (18-Sep-2026)</t>
  </si>
  <si>
    <t>6.94% GOI 2036 (11-MAY-2036)</t>
  </si>
  <si>
    <t>IN0020260025</t>
  </si>
  <si>
    <t>6.48% GOI 2035 (06-OCT-2035)</t>
  </si>
  <si>
    <t>IN0020250091</t>
  </si>
  <si>
    <t>6.33% GOI 2035 (05-MAY-2035)</t>
  </si>
  <si>
    <t>IN0020250026</t>
  </si>
  <si>
    <t>7.3763% Bajaj Finance Ltd (26-Jun-2028) **</t>
  </si>
  <si>
    <t>INE296A07TJ4</t>
  </si>
  <si>
    <t>7.1554% Kotak Mahindra Prime Ltd (19-Jun-2028) **</t>
  </si>
  <si>
    <t>INE916DA7TA4</t>
  </si>
  <si>
    <t>7.77% REC Ltd (31-Mar-2028) **</t>
  </si>
  <si>
    <t>INE020B08EH0</t>
  </si>
  <si>
    <t>7.8% LIC Housing Finance Ltd (22-Dec-2027)</t>
  </si>
  <si>
    <t>INE115A07QC7</t>
  </si>
  <si>
    <t>7.45% Power Finance Corporation Ltd (15-Jul-2028)</t>
  </si>
  <si>
    <t>INE134E08NP7</t>
  </si>
  <si>
    <t>7.53% National Bank For Agriculture &amp; Rural Development (24-Mar-2028) **</t>
  </si>
  <si>
    <t>INE261F08EM1</t>
  </si>
  <si>
    <t>ICRA AAA</t>
  </si>
  <si>
    <t>7.48% National Bank For Agriculture &amp; Rural Development (15-Sep-2028)</t>
  </si>
  <si>
    <t>INE261F08EO7</t>
  </si>
  <si>
    <t>7.27% Tata Capital Housing Finance Ltd (25-Apr-2028) **</t>
  </si>
  <si>
    <t>INE033L07IN3</t>
  </si>
  <si>
    <t>6.6% REC Ltd (30-Jun-2027) **</t>
  </si>
  <si>
    <t>INE020B08FZ9</t>
  </si>
  <si>
    <t>7.24% Sundaram Finance Ltd (14-Feb-2028) **</t>
  </si>
  <si>
    <t>INE660A07SC8</t>
  </si>
  <si>
    <t>7.11% Bajaj Finance Ltd (10-Jul-2028) **</t>
  </si>
  <si>
    <t>INE296A07TM8</t>
  </si>
  <si>
    <t>Canara Bank (04-Mar-2027)</t>
  </si>
  <si>
    <t>INE476A16H43</t>
  </si>
  <si>
    <t>Axis Bank Ltd (17-Dec-2026) **</t>
  </si>
  <si>
    <t>INE238AD6CB1</t>
  </si>
  <si>
    <t>HDFC Bank Ltd (24-Feb-2027) **</t>
  </si>
  <si>
    <t>INE040A16IO0</t>
  </si>
  <si>
    <t>Kotak Mahindra Bank Ltd (05-Mar-2027)</t>
  </si>
  <si>
    <t>INE237AD6166</t>
  </si>
  <si>
    <t>Small Industries Development Bank of India (25-Mar-2027)</t>
  </si>
  <si>
    <t>INE556F16CD0</t>
  </si>
  <si>
    <t>91 DTB  (24-SEP-2026)</t>
  </si>
  <si>
    <t>IN002026X123</t>
  </si>
  <si>
    <t>7.15% MAHARASHTRA SDL 13-OCT-26</t>
  </si>
  <si>
    <t>IN2220160088</t>
  </si>
  <si>
    <t>8.72% TAMIL NADU SDL 19-SEP-26</t>
  </si>
  <si>
    <t>IN3120180127</t>
  </si>
  <si>
    <t>6.68% LIC Housing Finance Ltd (04-Jun-2028) **</t>
  </si>
  <si>
    <t>INE115A07PH8</t>
  </si>
  <si>
    <t>Benchmark Risk-O-Meter</t>
  </si>
  <si>
    <t>Scheme Risk-O-Meter</t>
  </si>
  <si>
    <t>Benchmark Name - NIFTY Money Market Index A-I</t>
  </si>
  <si>
    <t>Benchmark Name - NIFTY 1D Rate Index</t>
  </si>
  <si>
    <t>Benchmark Name - NIFTY Liquid Index A-I</t>
  </si>
  <si>
    <t>Benchmark Name - NIFTY 8-13 yr G-Sec</t>
  </si>
  <si>
    <t>Benchmark Name - NIFTY Low Duration Debt Index A-I</t>
  </si>
  <si>
    <t>Benchmark Name - NIFTY Short Duration Debt Index A-II</t>
  </si>
  <si>
    <t>(1) There is no security which is in default beyond its maturity/ interest payment date.</t>
  </si>
  <si>
    <t>(2) Plan/ Option wise per unit net asset value are as follows:</t>
  </si>
  <si>
    <t>Plan/ Option</t>
  </si>
  <si>
    <t>Direct Plan - Growth Option</t>
  </si>
  <si>
    <t>Unclaimed Redemption - Upto 3 years - Growth Option</t>
  </si>
  <si>
    <t>(6) The average maturity period of the portfolio is 0.01 years.</t>
  </si>
  <si>
    <t>JBMMF</t>
  </si>
  <si>
    <t>JBOF</t>
  </si>
  <si>
    <t>JBLF</t>
  </si>
  <si>
    <t>JBN8-13</t>
  </si>
  <si>
    <t>JBLOW</t>
  </si>
  <si>
    <t>JBSHORT</t>
  </si>
  <si>
    <t>-</t>
  </si>
  <si>
    <t>As on July 31, 2026</t>
  </si>
  <si>
    <t>As on August 14, 2026</t>
  </si>
  <si>
    <t>As on August 15, 2026</t>
  </si>
  <si>
    <t>(3) There was no distribution (of income and capital) during the fortnight ended August 15, 2026.</t>
  </si>
  <si>
    <t>(4) Total outstanding exposure in derivative instruments as on August 15, 2026 is Rs. Nil.</t>
  </si>
  <si>
    <t>(5) Total market value of investments in foreign securities/ American Depository Receipts/ Global Depository Receipts as at August 15, 2026 is Rs. Nil.</t>
  </si>
  <si>
    <t>(7) Repo transactions in corporate debt securities as on August 15, 2026 is Rs. Nil.</t>
  </si>
  <si>
    <t>Aggregate Investments by other schemes (at NAV) as on August 15, 2026, is Rs.6,185.42 Lakh's.</t>
  </si>
  <si>
    <t>Aggregate Investments by other schemes (at NAV) as on August 15, 2026, is Rs.1,569.5 Lakh's.</t>
  </si>
  <si>
    <t>(6) The average maturity period of the portfolio is 0.60 years.</t>
  </si>
  <si>
    <t>(6) The average maturity period of the portfolio is 0.11 years.</t>
  </si>
  <si>
    <t>(6) The average maturity period of the portfolio is 9.32 years.</t>
  </si>
  <si>
    <t>(6) The average maturity period of the portfolio is 1.03 years.</t>
  </si>
  <si>
    <t>(6) The average maturity period of the portfolio is 1.43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</si>
</sst>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#,##0.0000"/>
    <numFmt numFmtId="166" formatCode="0.0000"/>
  </numFmts>
  <fonts count="1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8">
    <xf numFmtId="0" fontId="0" fillId="0" borderId="0" xfId="0"/>
    <xf numFmtId="0" fontId="4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left" vertical="top" wrapText="1"/>
    </xf>
    <xf numFmtId="4" fontId="4" fillId="2" borderId="0" xfId="0" applyNumberFormat="1" applyFont="1" applyFill="1"/>
    <xf numFmtId="0" fontId="6" fillId="2" borderId="0" xfId="0" applyFont="1" applyFill="1"/>
    <xf numFmtId="0" fontId="3" fillId="2" borderId="0" xfId="0" applyFont="1" applyFill="1" applyAlignment="1">
      <alignment horizontal="left" vertical="top"/>
    </xf>
    <xf numFmtId="39" fontId="6" fillId="2" borderId="0" xfId="0" applyNumberFormat="1" applyFont="1" applyFill="1"/>
    <xf numFmtId="0" fontId="4" fillId="2" borderId="0" xfId="0" applyFont="1" applyFill="1" applyAlignment="1">
      <alignment wrapText="1"/>
    </xf>
    <xf numFmtId="10" fontId="6" fillId="2" borderId="0" xfId="0" applyNumberFormat="1" applyFont="1" applyFill="1"/>
    <xf numFmtId="39" fontId="6" fillId="4" borderId="0" xfId="0" applyNumberFormat="1" applyFont="1" applyFill="1"/>
    <xf numFmtId="0" fontId="10" fillId="0" borderId="0" xfId="0" applyFont="1"/>
    <xf numFmtId="0" fontId="5" fillId="2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/>
    <xf numFmtId="0" fontId="6" fillId="2" borderId="2" xfId="0" applyFont="1" applyFill="1" applyBorder="1"/>
    <xf numFmtId="39" fontId="6" fillId="2" borderId="2" xfId="0" applyNumberFormat="1" applyFont="1" applyFill="1" applyBorder="1"/>
    <xf numFmtId="39" fontId="6" fillId="4" borderId="2" xfId="0" applyNumberFormat="1" applyFont="1" applyFill="1" applyBorder="1"/>
    <xf numFmtId="3" fontId="6" fillId="2" borderId="2" xfId="0" applyNumberFormat="1" applyFont="1" applyFill="1" applyBorder="1"/>
    <xf numFmtId="164" fontId="6" fillId="2" borderId="2" xfId="0" applyNumberFormat="1" applyFont="1" applyFill="1" applyBorder="1"/>
    <xf numFmtId="39" fontId="5" fillId="2" borderId="3" xfId="0" applyNumberFormat="1" applyFont="1" applyFill="1" applyBorder="1"/>
    <xf numFmtId="39" fontId="5" fillId="4" borderId="3" xfId="0" applyNumberFormat="1" applyFont="1" applyFill="1" applyBorder="1"/>
    <xf numFmtId="39" fontId="5" fillId="2" borderId="4" xfId="0" applyNumberFormat="1" applyFont="1" applyFill="1" applyBorder="1" applyAlignment="1">
      <alignment horizontal="right"/>
    </xf>
    <xf numFmtId="39" fontId="5" fillId="4" borderId="4" xfId="0" applyNumberFormat="1" applyFont="1" applyFill="1" applyBorder="1" applyAlignment="1">
      <alignment horizontal="right"/>
    </xf>
    <xf numFmtId="0" fontId="5" fillId="2" borderId="5" xfId="0" applyFont="1" applyFill="1" applyBorder="1"/>
    <xf numFmtId="39" fontId="5" fillId="2" borderId="5" xfId="0" applyNumberFormat="1" applyFont="1" applyFill="1" applyBorder="1"/>
    <xf numFmtId="39" fontId="5" fillId="4" borderId="5" xfId="0" applyNumberFormat="1" applyFont="1" applyFill="1" applyBorder="1"/>
    <xf numFmtId="39" fontId="5" fillId="2" borderId="4" xfId="0" applyNumberFormat="1" applyFont="1" applyFill="1" applyBorder="1"/>
    <xf numFmtId="39" fontId="5" fillId="4" borderId="4" xfId="0" applyNumberFormat="1" applyFont="1" applyFill="1" applyBorder="1"/>
    <xf numFmtId="0" fontId="6" fillId="2" borderId="5" xfId="0" applyFont="1" applyFill="1" applyBorder="1"/>
    <xf numFmtId="39" fontId="6" fillId="2" borderId="5" xfId="0" applyNumberFormat="1" applyFont="1" applyFill="1" applyBorder="1"/>
    <xf numFmtId="39" fontId="6" fillId="4" borderId="5" xfId="0" applyNumberFormat="1" applyFont="1" applyFill="1" applyBorder="1"/>
    <xf numFmtId="39" fontId="5" fillId="2" borderId="5" xfId="0" applyNumberFormat="1" applyFont="1" applyFill="1" applyBorder="1" applyAlignment="1">
      <alignment horizontal="right"/>
    </xf>
    <xf numFmtId="39" fontId="5" fillId="4" borderId="5" xfId="0" applyNumberFormat="1" applyFont="1" applyFill="1" applyBorder="1" applyAlignment="1">
      <alignment horizontal="right"/>
    </xf>
    <xf numFmtId="0" fontId="5" fillId="2" borderId="6" xfId="0" applyFont="1" applyFill="1" applyBorder="1"/>
    <xf numFmtId="39" fontId="5" fillId="2" borderId="6" xfId="0" applyNumberFormat="1" applyFont="1" applyFill="1" applyBorder="1"/>
    <xf numFmtId="39" fontId="5" fillId="4" borderId="6" xfId="0" applyNumberFormat="1" applyFont="1" applyFill="1" applyBorder="1"/>
    <xf numFmtId="0" fontId="5" fillId="2" borderId="7" xfId="0" applyFont="1" applyFill="1" applyBorder="1"/>
    <xf numFmtId="0" fontId="5" fillId="2" borderId="3" xfId="0" applyFont="1" applyFill="1" applyBorder="1"/>
    <xf numFmtId="0" fontId="5" fillId="2" borderId="0" xfId="0" applyFont="1" applyFill="1" applyAlignment="1">
      <alignment horizontal="right"/>
    </xf>
    <xf numFmtId="165" fontId="6" fillId="2" borderId="0" xfId="0" applyNumberFormat="1" applyFont="1" applyFill="1"/>
    <xf numFmtId="0" fontId="12" fillId="2" borderId="1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11" fillId="2" borderId="0" xfId="1" applyFill="1"/>
    <xf numFmtId="0" fontId="5" fillId="2" borderId="0" xfId="0" applyFont="1" applyFill="1" applyAlignment="1">
      <alignment vertical="center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166" fontId="6" fillId="2" borderId="6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3" fillId="4" borderId="0" xfId="0" applyFont="1" applyFill="1"/>
    <xf numFmtId="0" fontId="12" fillId="2" borderId="1" xfId="0" applyFont="1" applyFill="1" applyBorder="1" applyAlignment="1">
      <alignment vertical="center"/>
    </xf>
    <xf numFmtId="10" fontId="6" fillId="2" borderId="2" xfId="0" applyNumberFormat="1" applyFont="1" applyFill="1" applyBorder="1"/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5" fillId="2" borderId="0" xfId="0" applyFont="1" applyFill="1" applyAlignment="1">
      <alignment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0" borderId="6" xfId="1" quotePrefix="1" applyBorder="1" applyAlignment="1">
      <alignment vertical="center"/>
    </xf>
  </cellXfs>
  <cellStyles count="2">
    <cellStyle name="Hyperlink" xfId="1" builtinId="8"/>
    <cellStyle name="Normal" xfId="0" builtinId="0"/>
  </cellStyles>
  <dxfs count="6">
    <dxf>
      <numFmt numFmtId="167" formatCode="&quot;0.00*&quot;"/>
    </dxf>
    <dxf>
      <numFmt numFmtId="167" formatCode="&quot;0.00*&quot;"/>
    </dxf>
    <dxf>
      <numFmt numFmtId="167" formatCode="&quot;0.00*&quot;"/>
    </dxf>
    <dxf>
      <numFmt numFmtId="167" formatCode="&quot;0.00*&quot;"/>
    </dxf>
    <dxf>
      <numFmt numFmtId="167" formatCode="&quot;0.00*&quot;"/>
    </dxf>
    <dxf>
      <numFmt numFmtId="167" formatCode="&quot;0.00*&quot;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79</xdr:row>
      <xdr:rowOff>9525</xdr:rowOff>
    </xdr:from>
    <xdr:to>
      <xdr:col>3</xdr:col>
      <xdr:colOff>606425</xdr:colOff>
      <xdr:row>96</xdr:row>
      <xdr:rowOff>117475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7406A8F1-207C-471D-B6F1-A328AB2A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11128375"/>
          <a:ext cx="5045075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102</xdr:row>
      <xdr:rowOff>47625</xdr:rowOff>
    </xdr:from>
    <xdr:to>
      <xdr:col>3</xdr:col>
      <xdr:colOff>806450</xdr:colOff>
      <xdr:row>119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847F4A1D-6833-4344-8C06-76053A80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14106525"/>
          <a:ext cx="5168900" cy="211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50</xdr:row>
      <xdr:rowOff>104775</xdr:rowOff>
    </xdr:from>
    <xdr:to>
      <xdr:col>3</xdr:col>
      <xdr:colOff>393700</xdr:colOff>
      <xdr:row>67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421A3C-F07E-4142-96F7-7DC85E4E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625" y="6727825"/>
          <a:ext cx="4638675" cy="2124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74</xdr:row>
      <xdr:rowOff>28575</xdr:rowOff>
    </xdr:from>
    <xdr:to>
      <xdr:col>3</xdr:col>
      <xdr:colOff>488950</xdr:colOff>
      <xdr:row>91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0CAD35-260E-4171-833A-4199519D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775" y="9718675"/>
          <a:ext cx="5057775" cy="21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119</xdr:row>
      <xdr:rowOff>0</xdr:rowOff>
    </xdr:from>
    <xdr:to>
      <xdr:col>3</xdr:col>
      <xdr:colOff>698500</xdr:colOff>
      <xdr:row>136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4903C1-AB0B-437A-B16F-DB4EC610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075" y="14922500"/>
          <a:ext cx="5006975" cy="21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140</xdr:row>
      <xdr:rowOff>76200</xdr:rowOff>
    </xdr:from>
    <xdr:to>
      <xdr:col>3</xdr:col>
      <xdr:colOff>841375</xdr:colOff>
      <xdr:row>157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80F65F-E879-4E72-94E7-6CF57907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678400"/>
          <a:ext cx="5178425" cy="212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33</xdr:row>
      <xdr:rowOff>95250</xdr:rowOff>
    </xdr:from>
    <xdr:to>
      <xdr:col>3</xdr:col>
      <xdr:colOff>115711</xdr:colOff>
      <xdr:row>48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116256-5FFA-4AF2-B673-1F2B3207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825" y="5416550"/>
          <a:ext cx="4157486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52</xdr:row>
      <xdr:rowOff>114300</xdr:rowOff>
    </xdr:from>
    <xdr:to>
      <xdr:col>3</xdr:col>
      <xdr:colOff>176036</xdr:colOff>
      <xdr:row>66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656375-BD56-4480-B4E3-AADEE187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" y="7861300"/>
          <a:ext cx="4322586" cy="172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920750</xdr:colOff>
      <xdr:row>74</xdr:row>
      <xdr:rowOff>74084</xdr:rowOff>
    </xdr:from>
    <xdr:to>
      <xdr:col>4</xdr:col>
      <xdr:colOff>180975</xdr:colOff>
      <xdr:row>92</xdr:row>
      <xdr:rowOff>11643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C3B8F105-1BAA-4B49-8914-BD37E407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10703984"/>
          <a:ext cx="5038725" cy="2223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1123950</xdr:colOff>
      <xdr:row>100</xdr:row>
      <xdr:rowOff>69850</xdr:rowOff>
    </xdr:from>
    <xdr:to>
      <xdr:col>4</xdr:col>
      <xdr:colOff>508000</xdr:colOff>
      <xdr:row>117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BDCC36-487E-497E-95D0-2AF57F09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14014450"/>
          <a:ext cx="516255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81</xdr:row>
      <xdr:rowOff>57150</xdr:rowOff>
    </xdr:from>
    <xdr:to>
      <xdr:col>4</xdr:col>
      <xdr:colOff>736600</xdr:colOff>
      <xdr:row>98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68ACBB-F1D5-479E-804D-A9F5D395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250" y="10007600"/>
          <a:ext cx="511810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1992312</xdr:colOff>
      <xdr:row>55</xdr:row>
      <xdr:rowOff>111125</xdr:rowOff>
    </xdr:from>
    <xdr:to>
      <xdr:col>4</xdr:col>
      <xdr:colOff>747712</xdr:colOff>
      <xdr:row>73</xdr:row>
      <xdr:rowOff>71437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8F3A88-F17B-4866-94D6-FDA58671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962" y="6746875"/>
          <a:ext cx="4889500" cy="2246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9DFF-70F7-428E-B8B4-6C3F7A0594B3}">
  <dimension ref="A1:C7"/>
  <sheetViews>
    <sheetView tabSelected="1" workbookViewId="0"/>
  </sheetViews>
  <sheetFormatPr defaultColWidth="8.85546875" defaultRowHeight="12.75" x14ac:dyDescent="0.2"/>
  <cols>
    <col min="1" max="1" width="6.5703125" style="12" bestFit="1" customWidth="1"/>
    <col min="2" max="2" width="11.7109375" style="12" bestFit="1" customWidth="1"/>
    <col min="3" max="3" width="39.42578125" style="12" bestFit="1" customWidth="1"/>
    <col min="4" max="16384" width="8.85546875" style="12"/>
  </cols>
  <sheetData>
    <row r="1" spans="1:3" ht="15.95" customHeight="1" x14ac:dyDescent="0.2">
      <c r="A1" s="63" t="s">
        <v>1</v>
      </c>
      <c r="B1" s="63" t="s">
        <v>2</v>
      </c>
      <c r="C1" s="63" t="s">
        <v>3</v>
      </c>
    </row>
    <row r="2" spans="1:3" ht="15" x14ac:dyDescent="0.2">
      <c r="A2" s="64">
        <v>1</v>
      </c>
      <c r="B2" s="65" t="s">
        <v>318</v>
      </c>
      <c r="C2" s="66" t="s">
        <v>10</v>
      </c>
    </row>
    <row r="3" spans="1:3" ht="15" x14ac:dyDescent="0.2">
      <c r="A3" s="64">
        <v>2</v>
      </c>
      <c r="B3" s="65" t="s">
        <v>319</v>
      </c>
      <c r="C3" s="66" t="s">
        <v>11</v>
      </c>
    </row>
    <row r="4" spans="1:3" ht="15" x14ac:dyDescent="0.2">
      <c r="A4" s="64">
        <v>3</v>
      </c>
      <c r="B4" s="65" t="s">
        <v>320</v>
      </c>
      <c r="C4" s="66" t="s">
        <v>12</v>
      </c>
    </row>
    <row r="5" spans="1:3" ht="15" x14ac:dyDescent="0.2">
      <c r="A5" s="64">
        <v>4</v>
      </c>
      <c r="B5" s="67" t="s">
        <v>321</v>
      </c>
      <c r="C5" s="66" t="s">
        <v>13</v>
      </c>
    </row>
    <row r="6" spans="1:3" ht="15" x14ac:dyDescent="0.2">
      <c r="A6" s="64">
        <v>5</v>
      </c>
      <c r="B6" s="65" t="s">
        <v>322</v>
      </c>
      <c r="C6" s="66" t="s">
        <v>14</v>
      </c>
    </row>
    <row r="7" spans="1:3" ht="15" x14ac:dyDescent="0.2">
      <c r="A7" s="64">
        <v>6</v>
      </c>
      <c r="B7" s="65" t="s">
        <v>323</v>
      </c>
      <c r="C7" s="66" t="s">
        <v>15</v>
      </c>
    </row>
  </sheetData>
  <hyperlinks>
    <hyperlink ref="B2" location="JBMMF!A1" display="JBMMF" xr:uid="{54BC033C-D42C-4B91-AB0A-BB82AE009977}"/>
    <hyperlink ref="B3" location="JBOF!A1" display="JBOF" xr:uid="{0C0069AA-F73F-4099-96D8-6A7CAF2BA939}"/>
    <hyperlink ref="B4" location="JBLF!A1" display="JBLF" xr:uid="{4421DB7D-2811-44C1-854C-978F97495789}"/>
    <hyperlink ref="B5" location="'JBN8-13'!A1" display="'JBN8-13" xr:uid="{73E17943-42C7-4ACC-84A6-2EDB2C69FAE8}"/>
    <hyperlink ref="B6" location="JBLOW!A1" display="JBLOW" xr:uid="{353B6D2C-C362-4581-BD73-F0085119CC15}"/>
    <hyperlink ref="B7" location="JBSHORT!A1" display="JBSHORT" xr:uid="{C8BE2D1C-C9F1-4249-9D4A-6E50F644CD72}"/>
  </hyperlinks>
  <pageMargins left="0.7" right="0.7" top="0.75" bottom="0.75" header="0.3" footer="0.3"/>
  <pageSetup paperSize="9" orientation="portrait" r:id="rId1"/>
  <headerFooter>
    <oddFooter>&amp;C&amp;1#&amp;"Calibri"&amp;10&amp;K000000RESTRICTED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7CF5-56CE-40F7-BB5F-6EAA4CEC5EE0}">
  <dimension ref="A1:I120"/>
  <sheetViews>
    <sheetView view="pageBreakPreview" zoomScaleNormal="100" zoomScaleSheetLayoutView="100" workbookViewId="0"/>
  </sheetViews>
  <sheetFormatPr defaultColWidth="9.140625" defaultRowHeight="11.25" x14ac:dyDescent="0.2"/>
  <cols>
    <col min="1" max="1" width="7.140625" style="6" customWidth="1"/>
    <col min="2" max="2" width="52.7109375" style="6" bestFit="1" customWidth="1"/>
    <col min="3" max="3" width="16.5703125" style="6" customWidth="1"/>
    <col min="4" max="4" width="17" style="6" customWidth="1"/>
    <col min="5" max="5" width="13.85546875" style="6" bestFit="1" customWidth="1"/>
    <col min="6" max="6" width="16.140625" style="8" bestFit="1" customWidth="1"/>
    <col min="7" max="7" width="6.7109375" style="11" bestFit="1" customWidth="1"/>
    <col min="8" max="8" width="13.85546875" style="6" bestFit="1" customWidth="1"/>
    <col min="9" max="9" width="10.5703125" style="6" bestFit="1" customWidth="1"/>
    <col min="10" max="16384" width="9.140625" style="6"/>
  </cols>
  <sheetData>
    <row r="1" spans="1:9" s="1" customFormat="1" ht="16.7" customHeight="1" x14ac:dyDescent="0.2">
      <c r="B1" s="60" t="s">
        <v>10</v>
      </c>
      <c r="C1" s="61"/>
      <c r="D1" s="9"/>
      <c r="F1" s="5"/>
      <c r="G1" s="11"/>
    </row>
    <row r="2" spans="1:9" s="1" customFormat="1" ht="15" x14ac:dyDescent="0.25">
      <c r="A2" s="47" t="s">
        <v>324</v>
      </c>
      <c r="F2" s="5"/>
      <c r="G2" s="11"/>
    </row>
    <row r="3" spans="1:9" s="1" customFormat="1" ht="12" x14ac:dyDescent="0.2">
      <c r="B3" s="7" t="s">
        <v>9</v>
      </c>
      <c r="C3" s="2"/>
      <c r="D3" s="3"/>
      <c r="E3" s="3"/>
      <c r="F3" s="4"/>
      <c r="G3" s="11"/>
    </row>
    <row r="4" spans="1:9" s="1" customFormat="1" ht="25.5" customHeight="1" x14ac:dyDescent="0.2">
      <c r="B4" s="14" t="s">
        <v>7</v>
      </c>
      <c r="C4" s="14" t="s">
        <v>8</v>
      </c>
      <c r="D4" s="15" t="s">
        <v>111</v>
      </c>
      <c r="E4" s="15" t="s">
        <v>0</v>
      </c>
      <c r="F4" s="16" t="s">
        <v>4</v>
      </c>
      <c r="G4" s="17" t="s">
        <v>5</v>
      </c>
      <c r="H4" s="45" t="s">
        <v>6</v>
      </c>
      <c r="I4" s="58" t="s">
        <v>34</v>
      </c>
    </row>
    <row r="5" spans="1:9" x14ac:dyDescent="0.2">
      <c r="B5" s="18" t="s">
        <v>23</v>
      </c>
      <c r="C5" s="19"/>
      <c r="D5" s="19"/>
      <c r="E5" s="19"/>
      <c r="F5" s="20"/>
      <c r="G5" s="21"/>
      <c r="H5" s="19"/>
      <c r="I5" s="19"/>
    </row>
    <row r="6" spans="1:9" x14ac:dyDescent="0.2">
      <c r="B6" s="18" t="s">
        <v>35</v>
      </c>
      <c r="C6" s="19"/>
      <c r="D6" s="19"/>
      <c r="E6" s="19"/>
      <c r="F6" s="20"/>
      <c r="G6" s="21"/>
      <c r="H6" s="19"/>
      <c r="I6" s="19"/>
    </row>
    <row r="7" spans="1:9" x14ac:dyDescent="0.2">
      <c r="B7" s="19" t="s">
        <v>36</v>
      </c>
      <c r="C7" s="19" t="s">
        <v>37</v>
      </c>
      <c r="D7" s="19" t="s">
        <v>38</v>
      </c>
      <c r="E7" s="22">
        <v>4800</v>
      </c>
      <c r="F7" s="20">
        <v>23142.312000000002</v>
      </c>
      <c r="G7" s="21">
        <v>6.4927714286728504</v>
      </c>
      <c r="H7" s="23">
        <v>6.7301E-2</v>
      </c>
      <c r="I7" s="46"/>
    </row>
    <row r="8" spans="1:9" x14ac:dyDescent="0.2">
      <c r="B8" s="19" t="s">
        <v>39</v>
      </c>
      <c r="C8" s="19" t="s">
        <v>40</v>
      </c>
      <c r="D8" s="19" t="s">
        <v>41</v>
      </c>
      <c r="E8" s="22">
        <v>4460</v>
      </c>
      <c r="F8" s="20">
        <v>21481.054800000002</v>
      </c>
      <c r="G8" s="21">
        <v>6.0266916660356102</v>
      </c>
      <c r="H8" s="23">
        <v>6.6900000000000001E-2</v>
      </c>
      <c r="I8" s="46"/>
    </row>
    <row r="9" spans="1:9" x14ac:dyDescent="0.2">
      <c r="B9" s="19" t="s">
        <v>42</v>
      </c>
      <c r="C9" s="19" t="s">
        <v>43</v>
      </c>
      <c r="D9" s="19" t="s">
        <v>41</v>
      </c>
      <c r="E9" s="22">
        <v>3500</v>
      </c>
      <c r="F9" s="20">
        <v>16831.587500000001</v>
      </c>
      <c r="G9" s="21">
        <v>4.7222442778926803</v>
      </c>
      <c r="H9" s="23">
        <v>6.8051E-2</v>
      </c>
      <c r="I9" s="46"/>
    </row>
    <row r="10" spans="1:9" x14ac:dyDescent="0.2">
      <c r="B10" s="19" t="s">
        <v>44</v>
      </c>
      <c r="C10" s="19" t="s">
        <v>45</v>
      </c>
      <c r="D10" s="19" t="s">
        <v>38</v>
      </c>
      <c r="E10" s="22">
        <v>3000</v>
      </c>
      <c r="F10" s="20">
        <v>14468.174999999999</v>
      </c>
      <c r="G10" s="21">
        <v>4.0591689052087299</v>
      </c>
      <c r="H10" s="23">
        <v>6.6750000000000004E-2</v>
      </c>
      <c r="I10" s="46"/>
    </row>
    <row r="11" spans="1:9" x14ac:dyDescent="0.2">
      <c r="B11" s="19" t="s">
        <v>46</v>
      </c>
      <c r="C11" s="19" t="s">
        <v>47</v>
      </c>
      <c r="D11" s="19" t="s">
        <v>38</v>
      </c>
      <c r="E11" s="22">
        <v>2000</v>
      </c>
      <c r="F11" s="20">
        <v>9653.52</v>
      </c>
      <c r="G11" s="21">
        <v>2.7083767102492602</v>
      </c>
      <c r="H11" s="23">
        <v>6.6500000000000004E-2</v>
      </c>
      <c r="I11" s="46"/>
    </row>
    <row r="12" spans="1:9" x14ac:dyDescent="0.2">
      <c r="B12" s="19" t="s">
        <v>48</v>
      </c>
      <c r="C12" s="19" t="s">
        <v>49</v>
      </c>
      <c r="D12" s="19" t="s">
        <v>38</v>
      </c>
      <c r="E12" s="22">
        <v>2000</v>
      </c>
      <c r="F12" s="20">
        <v>9627.1299999999992</v>
      </c>
      <c r="G12" s="21">
        <v>2.70097277247491</v>
      </c>
      <c r="H12" s="23">
        <v>6.6999000000000003E-2</v>
      </c>
      <c r="I12" s="46"/>
    </row>
    <row r="13" spans="1:9" x14ac:dyDescent="0.2">
      <c r="B13" s="19" t="s">
        <v>50</v>
      </c>
      <c r="C13" s="19" t="s">
        <v>51</v>
      </c>
      <c r="D13" s="19" t="s">
        <v>41</v>
      </c>
      <c r="E13" s="22">
        <v>2000</v>
      </c>
      <c r="F13" s="20">
        <v>9625.43</v>
      </c>
      <c r="G13" s="21">
        <v>2.70049582309194</v>
      </c>
      <c r="H13" s="23">
        <v>6.6999000000000003E-2</v>
      </c>
      <c r="I13" s="46"/>
    </row>
    <row r="14" spans="1:9" x14ac:dyDescent="0.2">
      <c r="B14" s="19" t="s">
        <v>52</v>
      </c>
      <c r="C14" s="19" t="s">
        <v>53</v>
      </c>
      <c r="D14" s="19" t="s">
        <v>41</v>
      </c>
      <c r="E14" s="22">
        <v>2000</v>
      </c>
      <c r="F14" s="20">
        <v>9457.5</v>
      </c>
      <c r="G14" s="21">
        <v>2.6533816408089899</v>
      </c>
      <c r="H14" s="23">
        <v>6.9099999999999995E-2</v>
      </c>
      <c r="I14" s="46"/>
    </row>
    <row r="15" spans="1:9" x14ac:dyDescent="0.2">
      <c r="B15" s="19" t="s">
        <v>54</v>
      </c>
      <c r="C15" s="19" t="s">
        <v>55</v>
      </c>
      <c r="D15" s="19" t="s">
        <v>38</v>
      </c>
      <c r="E15" s="22">
        <v>2000</v>
      </c>
      <c r="F15" s="20">
        <v>9453.65</v>
      </c>
      <c r="G15" s="21">
        <v>2.6523014907358098</v>
      </c>
      <c r="H15" s="23">
        <v>7.0550000000000002E-2</v>
      </c>
      <c r="I15" s="46"/>
    </row>
    <row r="16" spans="1:9" x14ac:dyDescent="0.2">
      <c r="B16" s="19" t="s">
        <v>56</v>
      </c>
      <c r="C16" s="19" t="s">
        <v>57</v>
      </c>
      <c r="D16" s="19" t="s">
        <v>38</v>
      </c>
      <c r="E16" s="22">
        <v>1800</v>
      </c>
      <c r="F16" s="20">
        <v>8679.6</v>
      </c>
      <c r="G16" s="21">
        <v>2.4351352143342</v>
      </c>
      <c r="H16" s="23">
        <v>6.8049999999999999E-2</v>
      </c>
      <c r="I16" s="46"/>
    </row>
    <row r="17" spans="2:9" x14ac:dyDescent="0.2">
      <c r="B17" s="19" t="s">
        <v>58</v>
      </c>
      <c r="C17" s="19" t="s">
        <v>59</v>
      </c>
      <c r="D17" s="19" t="s">
        <v>38</v>
      </c>
      <c r="E17" s="22">
        <v>1800</v>
      </c>
      <c r="F17" s="20">
        <v>8404.8029999999999</v>
      </c>
      <c r="G17" s="21">
        <v>2.3580385910458701</v>
      </c>
      <c r="H17" s="23">
        <v>7.1800000000000003E-2</v>
      </c>
      <c r="I17" s="46"/>
    </row>
    <row r="18" spans="2:9" x14ac:dyDescent="0.2">
      <c r="B18" s="19" t="s">
        <v>60</v>
      </c>
      <c r="C18" s="19" t="s">
        <v>61</v>
      </c>
      <c r="D18" s="19" t="s">
        <v>62</v>
      </c>
      <c r="E18" s="22">
        <v>1500</v>
      </c>
      <c r="F18" s="20">
        <v>7237.0874999999996</v>
      </c>
      <c r="G18" s="21">
        <v>2.03042612798607</v>
      </c>
      <c r="H18" s="23">
        <v>6.8349999999999994E-2</v>
      </c>
      <c r="I18" s="46"/>
    </row>
    <row r="19" spans="2:9" x14ac:dyDescent="0.2">
      <c r="B19" s="19" t="s">
        <v>63</v>
      </c>
      <c r="C19" s="19" t="s">
        <v>64</v>
      </c>
      <c r="D19" s="19" t="s">
        <v>62</v>
      </c>
      <c r="E19" s="22">
        <v>1500</v>
      </c>
      <c r="F19" s="20">
        <v>7230.2624999999998</v>
      </c>
      <c r="G19" s="21">
        <v>2.0285113164927</v>
      </c>
      <c r="H19" s="23">
        <v>6.6750000000000004E-2</v>
      </c>
      <c r="I19" s="46"/>
    </row>
    <row r="20" spans="2:9" x14ac:dyDescent="0.2">
      <c r="B20" s="19" t="s">
        <v>65</v>
      </c>
      <c r="C20" s="19" t="s">
        <v>66</v>
      </c>
      <c r="D20" s="19" t="s">
        <v>38</v>
      </c>
      <c r="E20" s="22">
        <v>1500</v>
      </c>
      <c r="F20" s="20">
        <v>7222.9875000000002</v>
      </c>
      <c r="G20" s="21">
        <v>2.02647025369208</v>
      </c>
      <c r="H20" s="23">
        <v>6.7299999999999999E-2</v>
      </c>
      <c r="I20" s="46"/>
    </row>
    <row r="21" spans="2:9" x14ac:dyDescent="0.2">
      <c r="B21" s="19" t="s">
        <v>67</v>
      </c>
      <c r="C21" s="19" t="s">
        <v>68</v>
      </c>
      <c r="D21" s="19" t="s">
        <v>38</v>
      </c>
      <c r="E21" s="22">
        <v>1300</v>
      </c>
      <c r="F21" s="20">
        <v>6265.1225000000004</v>
      </c>
      <c r="G21" s="21">
        <v>1.75773312386141</v>
      </c>
      <c r="H21" s="23">
        <v>6.6750000000000004E-2</v>
      </c>
      <c r="I21" s="46"/>
    </row>
    <row r="22" spans="2:9" x14ac:dyDescent="0.2">
      <c r="B22" s="19" t="s">
        <v>69</v>
      </c>
      <c r="C22" s="19" t="s">
        <v>70</v>
      </c>
      <c r="D22" s="19" t="s">
        <v>41</v>
      </c>
      <c r="E22" s="22">
        <v>1300</v>
      </c>
      <c r="F22" s="20">
        <v>6260.9494999999997</v>
      </c>
      <c r="G22" s="21">
        <v>1.75656235340547</v>
      </c>
      <c r="H22" s="23">
        <v>6.7001000000000005E-2</v>
      </c>
      <c r="I22" s="46"/>
    </row>
    <row r="23" spans="2:9" x14ac:dyDescent="0.2">
      <c r="B23" s="19" t="s">
        <v>71</v>
      </c>
      <c r="C23" s="19" t="s">
        <v>72</v>
      </c>
      <c r="D23" s="19" t="s">
        <v>38</v>
      </c>
      <c r="E23" s="22">
        <v>1000</v>
      </c>
      <c r="F23" s="20">
        <v>4844.87</v>
      </c>
      <c r="G23" s="21">
        <v>1.3592692688454899</v>
      </c>
      <c r="H23" s="23">
        <v>6.7948999999999996E-2</v>
      </c>
      <c r="I23" s="46"/>
    </row>
    <row r="24" spans="2:9" x14ac:dyDescent="0.2">
      <c r="B24" s="19" t="s">
        <v>73</v>
      </c>
      <c r="C24" s="19" t="s">
        <v>74</v>
      </c>
      <c r="D24" s="19" t="s">
        <v>38</v>
      </c>
      <c r="E24" s="22">
        <v>1000</v>
      </c>
      <c r="F24" s="20">
        <v>4825.05</v>
      </c>
      <c r="G24" s="21">
        <v>1.35370860015706</v>
      </c>
      <c r="H24" s="23">
        <v>6.6840999999999998E-2</v>
      </c>
      <c r="I24" s="46"/>
    </row>
    <row r="25" spans="2:9" x14ac:dyDescent="0.2">
      <c r="B25" s="19" t="s">
        <v>75</v>
      </c>
      <c r="C25" s="19" t="s">
        <v>76</v>
      </c>
      <c r="D25" s="19" t="s">
        <v>38</v>
      </c>
      <c r="E25" s="22">
        <v>1000</v>
      </c>
      <c r="F25" s="20">
        <v>4820.3</v>
      </c>
      <c r="G25" s="21">
        <v>1.35237594746937</v>
      </c>
      <c r="H25" s="23">
        <v>6.6701999999999997E-2</v>
      </c>
      <c r="I25" s="46"/>
    </row>
    <row r="26" spans="2:9" x14ac:dyDescent="0.2">
      <c r="B26" s="19" t="s">
        <v>77</v>
      </c>
      <c r="C26" s="19" t="s">
        <v>78</v>
      </c>
      <c r="D26" s="19" t="s">
        <v>38</v>
      </c>
      <c r="E26" s="22">
        <v>1000</v>
      </c>
      <c r="F26" s="20">
        <v>4819.585</v>
      </c>
      <c r="G26" s="21">
        <v>1.35217534817006</v>
      </c>
      <c r="H26" s="23">
        <v>6.6650000000000001E-2</v>
      </c>
      <c r="I26" s="46"/>
    </row>
    <row r="27" spans="2:9" x14ac:dyDescent="0.2">
      <c r="B27" s="19" t="s">
        <v>79</v>
      </c>
      <c r="C27" s="19" t="s">
        <v>80</v>
      </c>
      <c r="D27" s="19" t="s">
        <v>38</v>
      </c>
      <c r="E27" s="22">
        <v>1000</v>
      </c>
      <c r="F27" s="20">
        <v>4817.8900000000003</v>
      </c>
      <c r="G27" s="21">
        <v>1.3516998015794</v>
      </c>
      <c r="H27" s="23">
        <v>6.7299999999999999E-2</v>
      </c>
      <c r="I27" s="46"/>
    </row>
    <row r="28" spans="2:9" x14ac:dyDescent="0.2">
      <c r="B28" s="19" t="s">
        <v>81</v>
      </c>
      <c r="C28" s="19" t="s">
        <v>82</v>
      </c>
      <c r="D28" s="19" t="s">
        <v>41</v>
      </c>
      <c r="E28" s="22">
        <v>1000</v>
      </c>
      <c r="F28" s="20">
        <v>4817.3900000000003</v>
      </c>
      <c r="G28" s="21">
        <v>1.3515595223491199</v>
      </c>
      <c r="H28" s="23">
        <v>6.6839999999999997E-2</v>
      </c>
      <c r="I28" s="46"/>
    </row>
    <row r="29" spans="2:9" x14ac:dyDescent="0.2">
      <c r="B29" s="19" t="s">
        <v>83</v>
      </c>
      <c r="C29" s="19" t="s">
        <v>84</v>
      </c>
      <c r="D29" s="19" t="s">
        <v>38</v>
      </c>
      <c r="E29" s="22">
        <v>1000</v>
      </c>
      <c r="F29" s="20">
        <v>4816.78</v>
      </c>
      <c r="G29" s="21">
        <v>1.35138838168817</v>
      </c>
      <c r="H29" s="23">
        <v>6.6750000000000004E-2</v>
      </c>
      <c r="I29" s="46"/>
    </row>
    <row r="30" spans="2:9" x14ac:dyDescent="0.2">
      <c r="B30" s="19" t="s">
        <v>85</v>
      </c>
      <c r="C30" s="19" t="s">
        <v>86</v>
      </c>
      <c r="D30" s="19" t="s">
        <v>41</v>
      </c>
      <c r="E30" s="22">
        <v>1000</v>
      </c>
      <c r="F30" s="20">
        <v>4805.5200000000004</v>
      </c>
      <c r="G30" s="21">
        <v>1.34822929342219</v>
      </c>
      <c r="H30" s="23">
        <v>6.6839999999999997E-2</v>
      </c>
      <c r="I30" s="46"/>
    </row>
    <row r="31" spans="2:9" x14ac:dyDescent="0.2">
      <c r="B31" s="18" t="s">
        <v>17</v>
      </c>
      <c r="C31" s="18"/>
      <c r="D31" s="18"/>
      <c r="E31" s="18"/>
      <c r="F31" s="24">
        <f>SUM(F6:F30)</f>
        <v>213608.55679999996</v>
      </c>
      <c r="G31" s="25">
        <f>SUM(G6:G30)</f>
        <v>59.929687859669443</v>
      </c>
      <c r="H31" s="18"/>
      <c r="I31" s="18"/>
    </row>
    <row r="32" spans="2:9" x14ac:dyDescent="0.2">
      <c r="B32" s="18" t="s">
        <v>87</v>
      </c>
      <c r="C32" s="19"/>
      <c r="D32" s="19"/>
      <c r="E32" s="19"/>
      <c r="F32" s="20"/>
      <c r="G32" s="21"/>
      <c r="H32" s="19"/>
      <c r="I32" s="19"/>
    </row>
    <row r="33" spans="2:9" x14ac:dyDescent="0.2">
      <c r="B33" s="19" t="s">
        <v>88</v>
      </c>
      <c r="C33" s="19" t="s">
        <v>89</v>
      </c>
      <c r="D33" s="19" t="s">
        <v>38</v>
      </c>
      <c r="E33" s="22">
        <v>6000</v>
      </c>
      <c r="F33" s="20">
        <v>28267.53</v>
      </c>
      <c r="G33" s="21">
        <v>7.93069470082128</v>
      </c>
      <c r="H33" s="23">
        <v>7.17E-2</v>
      </c>
      <c r="I33" s="46"/>
    </row>
    <row r="34" spans="2:9" x14ac:dyDescent="0.2">
      <c r="B34" s="19" t="s">
        <v>90</v>
      </c>
      <c r="C34" s="19" t="s">
        <v>91</v>
      </c>
      <c r="D34" s="19" t="s">
        <v>38</v>
      </c>
      <c r="E34" s="22">
        <v>4000</v>
      </c>
      <c r="F34" s="20">
        <v>18841.7</v>
      </c>
      <c r="G34" s="21">
        <v>5.2861983464584403</v>
      </c>
      <c r="H34" s="23">
        <v>7.4300000000000005E-2</v>
      </c>
      <c r="I34" s="46"/>
    </row>
    <row r="35" spans="2:9" x14ac:dyDescent="0.2">
      <c r="B35" s="19" t="s">
        <v>92</v>
      </c>
      <c r="C35" s="19" t="s">
        <v>93</v>
      </c>
      <c r="D35" s="19" t="s">
        <v>41</v>
      </c>
      <c r="E35" s="22">
        <v>3000</v>
      </c>
      <c r="F35" s="20">
        <v>14411.924999999999</v>
      </c>
      <c r="G35" s="21">
        <v>4.0433874918018597</v>
      </c>
      <c r="H35" s="23">
        <v>7.2300000000000003E-2</v>
      </c>
      <c r="I35" s="46"/>
    </row>
    <row r="36" spans="2:9" x14ac:dyDescent="0.2">
      <c r="B36" s="19" t="s">
        <v>94</v>
      </c>
      <c r="C36" s="19" t="s">
        <v>95</v>
      </c>
      <c r="D36" s="19" t="s">
        <v>38</v>
      </c>
      <c r="E36" s="22">
        <v>2000</v>
      </c>
      <c r="F36" s="20">
        <v>9434.26</v>
      </c>
      <c r="G36" s="21">
        <v>2.6468614621854201</v>
      </c>
      <c r="H36" s="23">
        <v>7.3450000000000001E-2</v>
      </c>
      <c r="I36" s="46"/>
    </row>
    <row r="37" spans="2:9" x14ac:dyDescent="0.2">
      <c r="B37" s="19" t="s">
        <v>96</v>
      </c>
      <c r="C37" s="19" t="s">
        <v>97</v>
      </c>
      <c r="D37" s="19" t="s">
        <v>38</v>
      </c>
      <c r="E37" s="22">
        <v>2000</v>
      </c>
      <c r="F37" s="20">
        <v>9407.4599999999991</v>
      </c>
      <c r="G37" s="21">
        <v>2.63934249544223</v>
      </c>
      <c r="H37" s="23">
        <v>7.3450000000000001E-2</v>
      </c>
      <c r="I37" s="46"/>
    </row>
    <row r="38" spans="2:9" x14ac:dyDescent="0.2">
      <c r="B38" s="19" t="s">
        <v>98</v>
      </c>
      <c r="C38" s="19" t="s">
        <v>99</v>
      </c>
      <c r="D38" s="19" t="s">
        <v>38</v>
      </c>
      <c r="E38" s="22">
        <v>1500</v>
      </c>
      <c r="F38" s="20">
        <v>7066.3050000000003</v>
      </c>
      <c r="G38" s="21">
        <v>1.98251165269434</v>
      </c>
      <c r="H38" s="23">
        <v>7.3450000000000001E-2</v>
      </c>
      <c r="I38" s="46"/>
    </row>
    <row r="39" spans="2:9" x14ac:dyDescent="0.2">
      <c r="B39" s="19" t="s">
        <v>100</v>
      </c>
      <c r="C39" s="19" t="s">
        <v>101</v>
      </c>
      <c r="D39" s="19" t="s">
        <v>38</v>
      </c>
      <c r="E39" s="22">
        <v>800</v>
      </c>
      <c r="F39" s="20">
        <v>3855.56</v>
      </c>
      <c r="G39" s="21">
        <v>1.0817099782223101</v>
      </c>
      <c r="H39" s="23">
        <v>7.0849999999999996E-2</v>
      </c>
      <c r="I39" s="46"/>
    </row>
    <row r="40" spans="2:9" x14ac:dyDescent="0.2">
      <c r="B40" s="18" t="s">
        <v>17</v>
      </c>
      <c r="C40" s="18"/>
      <c r="D40" s="18"/>
      <c r="E40" s="18"/>
      <c r="F40" s="24">
        <f>SUM(F32:F39)</f>
        <v>91284.739999999991</v>
      </c>
      <c r="G40" s="25">
        <f>SUM(G32:G39)</f>
        <v>25.610706127625878</v>
      </c>
      <c r="H40" s="18"/>
      <c r="I40" s="18"/>
    </row>
    <row r="41" spans="2:9" x14ac:dyDescent="0.2">
      <c r="B41" s="18" t="s">
        <v>24</v>
      </c>
      <c r="C41" s="19"/>
      <c r="D41" s="19"/>
      <c r="E41" s="19"/>
      <c r="F41" s="20"/>
      <c r="G41" s="21"/>
      <c r="H41" s="19"/>
      <c r="I41" s="19"/>
    </row>
    <row r="42" spans="2:9" x14ac:dyDescent="0.2">
      <c r="B42" s="19" t="s">
        <v>102</v>
      </c>
      <c r="C42" s="19" t="s">
        <v>103</v>
      </c>
      <c r="D42" s="19" t="s">
        <v>107</v>
      </c>
      <c r="E42" s="22">
        <v>15000000</v>
      </c>
      <c r="F42" s="20">
        <v>14619.045</v>
      </c>
      <c r="G42" s="21">
        <v>4.1014967601544203</v>
      </c>
      <c r="H42" s="23">
        <v>5.5299000000000001E-2</v>
      </c>
      <c r="I42" s="46"/>
    </row>
    <row r="43" spans="2:9" x14ac:dyDescent="0.2">
      <c r="B43" s="18" t="s">
        <v>17</v>
      </c>
      <c r="C43" s="18"/>
      <c r="D43" s="18"/>
      <c r="E43" s="18"/>
      <c r="F43" s="31">
        <f>SUM(F41:F42)</f>
        <v>14619.045</v>
      </c>
      <c r="G43" s="32">
        <f>SUM(G41:G42)</f>
        <v>4.1014967601544203</v>
      </c>
      <c r="H43" s="18"/>
      <c r="I43" s="18"/>
    </row>
    <row r="44" spans="2:9" x14ac:dyDescent="0.2">
      <c r="B44" s="28" t="s">
        <v>18</v>
      </c>
      <c r="C44" s="28"/>
      <c r="D44" s="28"/>
      <c r="E44" s="28"/>
      <c r="F44" s="29">
        <f>+F31+F40+F43</f>
        <v>319512.34179999994</v>
      </c>
      <c r="G44" s="30">
        <f>+G31+G40+G43</f>
        <v>89.641890747449736</v>
      </c>
      <c r="H44" s="18"/>
      <c r="I44" s="18"/>
    </row>
    <row r="45" spans="2:9" x14ac:dyDescent="0.2">
      <c r="B45" s="18" t="s">
        <v>104</v>
      </c>
      <c r="C45" s="19"/>
      <c r="D45" s="19"/>
      <c r="E45" s="19"/>
      <c r="F45" s="20"/>
      <c r="G45" s="21"/>
      <c r="H45" s="19"/>
      <c r="I45" s="19"/>
    </row>
    <row r="46" spans="2:9" x14ac:dyDescent="0.2">
      <c r="B46" s="19" t="s">
        <v>105</v>
      </c>
      <c r="C46" s="19" t="s">
        <v>106</v>
      </c>
      <c r="D46" s="19" t="s">
        <v>107</v>
      </c>
      <c r="E46" s="22">
        <v>25500000</v>
      </c>
      <c r="F46" s="20">
        <v>25519.940999999999</v>
      </c>
      <c r="G46" s="21">
        <v>7.1598353607114502</v>
      </c>
      <c r="H46" s="23">
        <v>5.2972499999999999E-2</v>
      </c>
      <c r="I46" s="46"/>
    </row>
    <row r="47" spans="2:9" x14ac:dyDescent="0.2">
      <c r="B47" s="18" t="s">
        <v>18</v>
      </c>
      <c r="C47" s="18"/>
      <c r="D47" s="18"/>
      <c r="E47" s="18"/>
      <c r="F47" s="24">
        <f>SUM(F46:F46)</f>
        <v>25519.940999999999</v>
      </c>
      <c r="G47" s="25">
        <f>SUM(G46:G46)</f>
        <v>7.1598353607114502</v>
      </c>
      <c r="H47" s="18"/>
      <c r="I47" s="18"/>
    </row>
    <row r="48" spans="2:9" x14ac:dyDescent="0.2">
      <c r="B48" s="18" t="s">
        <v>108</v>
      </c>
      <c r="C48" s="19"/>
      <c r="D48" s="19"/>
      <c r="E48" s="19"/>
      <c r="F48" s="20"/>
      <c r="G48" s="21"/>
      <c r="H48" s="19"/>
      <c r="I48" s="19"/>
    </row>
    <row r="49" spans="2:9" x14ac:dyDescent="0.2">
      <c r="B49" s="19" t="s">
        <v>109</v>
      </c>
      <c r="C49" s="19" t="s">
        <v>110</v>
      </c>
      <c r="D49" s="19"/>
      <c r="E49" s="22">
        <v>6926.55</v>
      </c>
      <c r="F49" s="20">
        <v>827.70889269999998</v>
      </c>
      <c r="G49" s="21">
        <v>0.23222073273322899</v>
      </c>
      <c r="H49" s="19"/>
      <c r="I49" s="19"/>
    </row>
    <row r="50" spans="2:9" x14ac:dyDescent="0.2">
      <c r="B50" s="18" t="s">
        <v>17</v>
      </c>
      <c r="C50" s="18"/>
      <c r="D50" s="18"/>
      <c r="E50" s="18"/>
      <c r="F50" s="24">
        <f>SUM(F49:F49)</f>
        <v>827.70889269999998</v>
      </c>
      <c r="G50" s="25">
        <f>SUM(G49:G49)</f>
        <v>0.23222073273322899</v>
      </c>
      <c r="H50" s="18"/>
      <c r="I50" s="18"/>
    </row>
    <row r="51" spans="2:9" x14ac:dyDescent="0.2">
      <c r="B51" s="18"/>
      <c r="C51" s="19"/>
      <c r="D51" s="19"/>
      <c r="E51" s="19"/>
      <c r="F51" s="20"/>
      <c r="G51" s="21"/>
      <c r="H51" s="19"/>
      <c r="I51" s="19"/>
    </row>
    <row r="52" spans="2:9" x14ac:dyDescent="0.2">
      <c r="B52" s="18" t="s">
        <v>29</v>
      </c>
      <c r="C52" s="18"/>
      <c r="D52" s="18"/>
      <c r="E52" s="18"/>
      <c r="F52" s="24">
        <v>10293.9091577</v>
      </c>
      <c r="G52" s="25">
        <v>2.8880433064971398</v>
      </c>
      <c r="H52" s="23">
        <v>5.0599999999999999E-2</v>
      </c>
      <c r="I52" s="23"/>
    </row>
    <row r="53" spans="2:9" x14ac:dyDescent="0.2">
      <c r="B53" s="19"/>
      <c r="C53" s="19"/>
      <c r="D53" s="19"/>
      <c r="E53" s="19"/>
      <c r="F53" s="20"/>
      <c r="G53" s="21"/>
      <c r="H53" s="19"/>
      <c r="I53" s="19"/>
    </row>
    <row r="54" spans="2:9" x14ac:dyDescent="0.2">
      <c r="B54" s="42" t="s">
        <v>31</v>
      </c>
      <c r="C54" s="42"/>
      <c r="D54" s="42"/>
      <c r="E54" s="42"/>
      <c r="F54" s="24">
        <f>F55-(F31+F40+F43+F47+F50+F52)</f>
        <v>278.05204110010527</v>
      </c>
      <c r="G54" s="25">
        <f>G55-(G31+G40+G43+G47+G50+G52)</f>
        <v>7.800985260844584E-2</v>
      </c>
      <c r="H54" s="18"/>
      <c r="I54" s="18"/>
    </row>
    <row r="55" spans="2:9" x14ac:dyDescent="0.2">
      <c r="B55" s="38" t="s">
        <v>30</v>
      </c>
      <c r="C55" s="38"/>
      <c r="D55" s="38"/>
      <c r="E55" s="38"/>
      <c r="F55" s="39">
        <v>356431.95289150003</v>
      </c>
      <c r="G55" s="40">
        <v>100</v>
      </c>
      <c r="H55" s="41"/>
      <c r="I55" s="41"/>
    </row>
    <row r="57" spans="2:9" x14ac:dyDescent="0.2">
      <c r="B57" s="13" t="s">
        <v>112</v>
      </c>
    </row>
    <row r="58" spans="2:9" ht="39.950000000000003" customHeight="1" x14ac:dyDescent="0.2">
      <c r="B58" s="62" t="s">
        <v>113</v>
      </c>
      <c r="C58" s="62"/>
      <c r="D58" s="62"/>
      <c r="E58" s="62"/>
      <c r="F58" s="62"/>
      <c r="G58" s="62"/>
      <c r="H58" s="62"/>
      <c r="I58" s="62"/>
    </row>
    <row r="59" spans="2:9" x14ac:dyDescent="0.2">
      <c r="B59" s="13"/>
    </row>
    <row r="60" spans="2:9" x14ac:dyDescent="0.2">
      <c r="B60" s="57" t="s">
        <v>332</v>
      </c>
    </row>
    <row r="61" spans="2:9" x14ac:dyDescent="0.2">
      <c r="B61" s="13"/>
    </row>
    <row r="62" spans="2:9" x14ac:dyDescent="0.2">
      <c r="B62" s="13" t="s">
        <v>32</v>
      </c>
    </row>
    <row r="63" spans="2:9" x14ac:dyDescent="0.2">
      <c r="B63" s="13"/>
    </row>
    <row r="64" spans="2:9" x14ac:dyDescent="0.2">
      <c r="B64" s="50" t="s">
        <v>312</v>
      </c>
      <c r="C64" s="48"/>
      <c r="D64" s="48"/>
    </row>
    <row r="65" spans="2:9" x14ac:dyDescent="0.2">
      <c r="B65" s="50" t="s">
        <v>313</v>
      </c>
      <c r="C65" s="48"/>
      <c r="D65" s="48"/>
    </row>
    <row r="66" spans="2:9" x14ac:dyDescent="0.2">
      <c r="B66" s="48"/>
      <c r="C66" s="48"/>
      <c r="D66" s="48"/>
    </row>
    <row r="67" spans="2:9" ht="22.5" x14ac:dyDescent="0.2">
      <c r="B67" s="51" t="s">
        <v>314</v>
      </c>
      <c r="C67" s="52" t="s">
        <v>325</v>
      </c>
      <c r="D67" s="52" t="s">
        <v>326</v>
      </c>
    </row>
    <row r="68" spans="2:9" x14ac:dyDescent="0.2">
      <c r="B68" s="53" t="s">
        <v>315</v>
      </c>
      <c r="C68" s="54">
        <v>1067.4621</v>
      </c>
      <c r="D68" s="54">
        <v>1071.3901000000001</v>
      </c>
    </row>
    <row r="69" spans="2:9" x14ac:dyDescent="0.2">
      <c r="B69" s="48"/>
      <c r="C69" s="48"/>
      <c r="D69" s="48"/>
    </row>
    <row r="70" spans="2:9" x14ac:dyDescent="0.2">
      <c r="B70" s="50" t="s">
        <v>328</v>
      </c>
      <c r="C70" s="48"/>
      <c r="D70" s="48"/>
    </row>
    <row r="71" spans="2:9" x14ac:dyDescent="0.2">
      <c r="B71" s="50" t="s">
        <v>329</v>
      </c>
      <c r="C71" s="48"/>
      <c r="D71" s="48"/>
    </row>
    <row r="72" spans="2:9" x14ac:dyDescent="0.2">
      <c r="B72" s="50" t="s">
        <v>330</v>
      </c>
      <c r="C72" s="48"/>
      <c r="D72" s="48"/>
    </row>
    <row r="73" spans="2:9" x14ac:dyDescent="0.2">
      <c r="B73" s="55" t="s">
        <v>334</v>
      </c>
      <c r="C73" s="48"/>
      <c r="D73" s="48"/>
    </row>
    <row r="74" spans="2:9" x14ac:dyDescent="0.2">
      <c r="B74" s="50" t="s">
        <v>331</v>
      </c>
      <c r="C74" s="48"/>
      <c r="D74" s="48"/>
    </row>
    <row r="75" spans="2:9" x14ac:dyDescent="0.2">
      <c r="B75" s="13"/>
    </row>
    <row r="77" spans="2:9" x14ac:dyDescent="0.2">
      <c r="B77" s="13" t="s">
        <v>305</v>
      </c>
      <c r="C77" s="13"/>
      <c r="D77" s="43"/>
      <c r="E77" s="13"/>
      <c r="H77" s="10"/>
      <c r="I77" s="10"/>
    </row>
    <row r="78" spans="2:9" x14ac:dyDescent="0.2">
      <c r="D78" s="44"/>
      <c r="E78" s="44"/>
      <c r="H78" s="10"/>
      <c r="I78" s="10"/>
    </row>
    <row r="79" spans="2:9" x14ac:dyDescent="0.2">
      <c r="H79" s="10"/>
      <c r="I79" s="10"/>
    </row>
    <row r="80" spans="2:9" x14ac:dyDescent="0.2">
      <c r="H80" s="10"/>
      <c r="I80" s="10"/>
    </row>
    <row r="81" spans="2:9" x14ac:dyDescent="0.2">
      <c r="H81" s="10"/>
      <c r="I81" s="10"/>
    </row>
    <row r="82" spans="2:9" x14ac:dyDescent="0.2">
      <c r="B82" s="13"/>
      <c r="H82" s="10"/>
      <c r="I82" s="10"/>
    </row>
    <row r="83" spans="2:9" x14ac:dyDescent="0.2">
      <c r="H83" s="10"/>
      <c r="I83" s="10"/>
    </row>
    <row r="84" spans="2:9" x14ac:dyDescent="0.2">
      <c r="H84" s="10"/>
      <c r="I84" s="10"/>
    </row>
    <row r="85" spans="2:9" x14ac:dyDescent="0.2">
      <c r="H85" s="10"/>
      <c r="I85" s="10"/>
    </row>
    <row r="86" spans="2:9" x14ac:dyDescent="0.2">
      <c r="H86" s="10"/>
      <c r="I86" s="10"/>
    </row>
    <row r="87" spans="2:9" x14ac:dyDescent="0.2">
      <c r="H87" s="10"/>
      <c r="I87" s="10"/>
    </row>
    <row r="88" spans="2:9" x14ac:dyDescent="0.2">
      <c r="H88" s="10"/>
      <c r="I88" s="10"/>
    </row>
    <row r="89" spans="2:9" x14ac:dyDescent="0.2">
      <c r="H89" s="10"/>
      <c r="I89" s="10"/>
    </row>
    <row r="90" spans="2:9" x14ac:dyDescent="0.2">
      <c r="H90" s="10"/>
      <c r="I90" s="10"/>
    </row>
    <row r="91" spans="2:9" x14ac:dyDescent="0.2">
      <c r="H91" s="10"/>
      <c r="I91" s="10"/>
    </row>
    <row r="92" spans="2:9" x14ac:dyDescent="0.2">
      <c r="H92" s="10"/>
      <c r="I92" s="10"/>
    </row>
    <row r="93" spans="2:9" x14ac:dyDescent="0.2">
      <c r="H93" s="10"/>
      <c r="I93" s="10"/>
    </row>
    <row r="94" spans="2:9" x14ac:dyDescent="0.2">
      <c r="H94" s="10"/>
      <c r="I94" s="10"/>
    </row>
    <row r="95" spans="2:9" x14ac:dyDescent="0.2">
      <c r="H95" s="10"/>
      <c r="I95" s="10"/>
    </row>
    <row r="96" spans="2:9" x14ac:dyDescent="0.2">
      <c r="H96" s="10"/>
      <c r="I96" s="10"/>
    </row>
    <row r="97" spans="2:9" x14ac:dyDescent="0.2">
      <c r="H97" s="10"/>
      <c r="I97" s="10"/>
    </row>
    <row r="98" spans="2:9" x14ac:dyDescent="0.2">
      <c r="B98" s="13" t="s">
        <v>304</v>
      </c>
      <c r="H98" s="10"/>
      <c r="I98" s="10"/>
    </row>
    <row r="99" spans="2:9" x14ac:dyDescent="0.2">
      <c r="B99" s="48" t="s">
        <v>306</v>
      </c>
      <c r="H99" s="10"/>
      <c r="I99" s="10"/>
    </row>
    <row r="100" spans="2:9" x14ac:dyDescent="0.2">
      <c r="H100" s="10"/>
      <c r="I100" s="10"/>
    </row>
    <row r="101" spans="2:9" x14ac:dyDescent="0.2">
      <c r="H101" s="10"/>
      <c r="I101" s="10"/>
    </row>
    <row r="102" spans="2:9" x14ac:dyDescent="0.2">
      <c r="H102" s="10"/>
      <c r="I102" s="10"/>
    </row>
    <row r="103" spans="2:9" x14ac:dyDescent="0.2">
      <c r="H103" s="10"/>
      <c r="I103" s="10"/>
    </row>
    <row r="104" spans="2:9" x14ac:dyDescent="0.2">
      <c r="H104" s="10"/>
      <c r="I104" s="10"/>
    </row>
    <row r="105" spans="2:9" x14ac:dyDescent="0.2">
      <c r="H105" s="10"/>
      <c r="I105" s="10"/>
    </row>
    <row r="106" spans="2:9" x14ac:dyDescent="0.2">
      <c r="H106" s="10"/>
      <c r="I106" s="10"/>
    </row>
    <row r="107" spans="2:9" x14ac:dyDescent="0.2">
      <c r="H107" s="10"/>
      <c r="I107" s="10"/>
    </row>
    <row r="108" spans="2:9" x14ac:dyDescent="0.2">
      <c r="H108" s="10"/>
      <c r="I108" s="10"/>
    </row>
    <row r="109" spans="2:9" x14ac:dyDescent="0.2">
      <c r="H109" s="10"/>
      <c r="I109" s="10"/>
    </row>
    <row r="110" spans="2:9" x14ac:dyDescent="0.2">
      <c r="H110" s="10"/>
      <c r="I110" s="10"/>
    </row>
    <row r="111" spans="2:9" x14ac:dyDescent="0.2">
      <c r="H111" s="10"/>
      <c r="I111" s="10"/>
    </row>
    <row r="112" spans="2:9" x14ac:dyDescent="0.2">
      <c r="H112" s="10"/>
      <c r="I112" s="10"/>
    </row>
    <row r="113" spans="8:9" x14ac:dyDescent="0.2">
      <c r="H113" s="10"/>
      <c r="I113" s="10"/>
    </row>
    <row r="114" spans="8:9" x14ac:dyDescent="0.2">
      <c r="H114" s="10"/>
      <c r="I114" s="10"/>
    </row>
    <row r="115" spans="8:9" x14ac:dyDescent="0.2">
      <c r="H115" s="10"/>
      <c r="I115" s="10"/>
    </row>
    <row r="116" spans="8:9" x14ac:dyDescent="0.2">
      <c r="H116" s="10"/>
      <c r="I116" s="10"/>
    </row>
    <row r="117" spans="8:9" x14ac:dyDescent="0.2">
      <c r="H117" s="10"/>
      <c r="I117" s="10"/>
    </row>
    <row r="118" spans="8:9" x14ac:dyDescent="0.2">
      <c r="H118" s="10"/>
      <c r="I118" s="10"/>
    </row>
    <row r="119" spans="8:9" x14ac:dyDescent="0.2">
      <c r="H119" s="10"/>
      <c r="I119" s="10"/>
    </row>
    <row r="120" spans="8:9" x14ac:dyDescent="0.2">
      <c r="H120" s="10"/>
      <c r="I120" s="10"/>
    </row>
  </sheetData>
  <mergeCells count="2">
    <mergeCell ref="B1:C1"/>
    <mergeCell ref="B58:I58"/>
  </mergeCells>
  <conditionalFormatting sqref="G1:G3 G5:G57 G59:G120">
    <cfRule type="cellIs" dxfId="5" priority="2" stopIfTrue="1" operator="between">
      <formula>0.009</formula>
      <formula>-0.009</formula>
    </cfRule>
  </conditionalFormatting>
  <hyperlinks>
    <hyperlink ref="A2" location="Index!A1" display="-" xr:uid="{CFE982CD-9C02-4C5C-B9E8-73226D7F59D5}"/>
  </hyperlinks>
  <pageMargins left="0.7" right="0.7" top="0.75" bottom="0.75" header="0.3" footer="0.3"/>
  <pageSetup paperSize="9" scale="57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DF77-6BB0-49BE-817D-2DDB4087CABB}">
  <dimension ref="A1:I92"/>
  <sheetViews>
    <sheetView view="pageBreakPreview" zoomScaleNormal="100" zoomScaleSheetLayoutView="100" workbookViewId="0"/>
  </sheetViews>
  <sheetFormatPr defaultColWidth="9.140625" defaultRowHeight="11.25" x14ac:dyDescent="0.2"/>
  <cols>
    <col min="1" max="1" width="7.140625" style="6" customWidth="1"/>
    <col min="2" max="2" width="52.7109375" style="6" bestFit="1" customWidth="1"/>
    <col min="3" max="3" width="16.140625" style="6" customWidth="1"/>
    <col min="4" max="4" width="17.140625" style="6" customWidth="1"/>
    <col min="5" max="5" width="13.85546875" style="6" bestFit="1" customWidth="1"/>
    <col min="6" max="6" width="12.7109375" style="8" bestFit="1" customWidth="1"/>
    <col min="7" max="7" width="6.7109375" style="11" bestFit="1" customWidth="1"/>
    <col min="8" max="8" width="13.85546875" style="6" bestFit="1" customWidth="1"/>
    <col min="9" max="9" width="10.5703125" style="6" bestFit="1" customWidth="1"/>
    <col min="10" max="16384" width="9.140625" style="6"/>
  </cols>
  <sheetData>
    <row r="1" spans="1:9" s="1" customFormat="1" ht="16.7" customHeight="1" x14ac:dyDescent="0.2">
      <c r="B1" s="60" t="s">
        <v>11</v>
      </c>
      <c r="C1" s="61"/>
      <c r="D1" s="9"/>
      <c r="F1" s="5"/>
      <c r="G1" s="11"/>
    </row>
    <row r="2" spans="1:9" s="1" customFormat="1" ht="15" x14ac:dyDescent="0.25">
      <c r="A2" s="47" t="s">
        <v>324</v>
      </c>
      <c r="F2" s="5"/>
      <c r="G2" s="11"/>
    </row>
    <row r="3" spans="1:9" s="1" customFormat="1" ht="12" x14ac:dyDescent="0.2">
      <c r="B3" s="7" t="s">
        <v>9</v>
      </c>
      <c r="C3" s="2"/>
      <c r="D3" s="3"/>
      <c r="E3" s="3"/>
      <c r="F3" s="4"/>
      <c r="G3" s="11"/>
    </row>
    <row r="4" spans="1:9" s="1" customFormat="1" ht="25.5" customHeight="1" x14ac:dyDescent="0.2">
      <c r="B4" s="14" t="s">
        <v>7</v>
      </c>
      <c r="C4" s="14" t="s">
        <v>8</v>
      </c>
      <c r="D4" s="15" t="s">
        <v>111</v>
      </c>
      <c r="E4" s="15" t="s">
        <v>0</v>
      </c>
      <c r="F4" s="16" t="s">
        <v>4</v>
      </c>
      <c r="G4" s="17" t="s">
        <v>5</v>
      </c>
      <c r="H4" s="45" t="s">
        <v>6</v>
      </c>
      <c r="I4" s="58" t="s">
        <v>34</v>
      </c>
    </row>
    <row r="5" spans="1:9" x14ac:dyDescent="0.2">
      <c r="B5" s="18" t="s">
        <v>23</v>
      </c>
      <c r="C5" s="19"/>
      <c r="D5" s="19"/>
      <c r="E5" s="19"/>
      <c r="F5" s="20"/>
      <c r="G5" s="21"/>
      <c r="H5" s="19"/>
      <c r="I5" s="19"/>
    </row>
    <row r="6" spans="1:9" x14ac:dyDescent="0.2">
      <c r="B6" s="18" t="s">
        <v>24</v>
      </c>
      <c r="C6" s="19"/>
      <c r="D6" s="19"/>
      <c r="E6" s="19"/>
      <c r="F6" s="20"/>
      <c r="G6" s="21"/>
      <c r="H6" s="19"/>
      <c r="I6" s="19"/>
    </row>
    <row r="7" spans="1:9" x14ac:dyDescent="0.2">
      <c r="B7" s="19" t="s">
        <v>114</v>
      </c>
      <c r="C7" s="19" t="s">
        <v>115</v>
      </c>
      <c r="D7" s="19" t="s">
        <v>107</v>
      </c>
      <c r="E7" s="22">
        <v>2500000</v>
      </c>
      <c r="F7" s="20">
        <v>2491.2975000000001</v>
      </c>
      <c r="G7" s="21">
        <v>3.3316709693891702</v>
      </c>
      <c r="H7" s="23">
        <v>5.0999999999999997E-2</v>
      </c>
      <c r="I7" s="46"/>
    </row>
    <row r="8" spans="1:9" x14ac:dyDescent="0.2">
      <c r="B8" s="19" t="s">
        <v>116</v>
      </c>
      <c r="C8" s="19" t="s">
        <v>117</v>
      </c>
      <c r="D8" s="19" t="s">
        <v>107</v>
      </c>
      <c r="E8" s="22">
        <v>2000000</v>
      </c>
      <c r="F8" s="20">
        <v>1998.6</v>
      </c>
      <c r="G8" s="21">
        <v>2.6727749694370901</v>
      </c>
      <c r="H8" s="23">
        <v>5.1136000000000001E-2</v>
      </c>
      <c r="I8" s="46"/>
    </row>
    <row r="9" spans="1:9" x14ac:dyDescent="0.2">
      <c r="B9" s="19" t="s">
        <v>118</v>
      </c>
      <c r="C9" s="19" t="s">
        <v>119</v>
      </c>
      <c r="D9" s="19" t="s">
        <v>107</v>
      </c>
      <c r="E9" s="22">
        <v>2000000</v>
      </c>
      <c r="F9" s="20">
        <v>1996.93</v>
      </c>
      <c r="G9" s="21">
        <v>2.6705416390063101</v>
      </c>
      <c r="H9" s="23">
        <v>5.1012000000000002E-2</v>
      </c>
      <c r="I9" s="46"/>
    </row>
    <row r="10" spans="1:9" x14ac:dyDescent="0.2">
      <c r="B10" s="19" t="s">
        <v>120</v>
      </c>
      <c r="C10" s="19" t="s">
        <v>121</v>
      </c>
      <c r="D10" s="19" t="s">
        <v>107</v>
      </c>
      <c r="E10" s="22">
        <v>2000000</v>
      </c>
      <c r="F10" s="20">
        <v>1995.0319999999999</v>
      </c>
      <c r="G10" s="21">
        <v>2.6680033987921599</v>
      </c>
      <c r="H10" s="23">
        <v>5.0494999999999998E-2</v>
      </c>
      <c r="I10" s="46"/>
    </row>
    <row r="11" spans="1:9" x14ac:dyDescent="0.2">
      <c r="B11" s="18" t="s">
        <v>17</v>
      </c>
      <c r="C11" s="18"/>
      <c r="D11" s="18"/>
      <c r="E11" s="18"/>
      <c r="F11" s="31">
        <f>SUM(F6:F10)</f>
        <v>8481.8595000000005</v>
      </c>
      <c r="G11" s="32">
        <f>SUM(G6:G10)</f>
        <v>11.34299097662473</v>
      </c>
      <c r="H11" s="18"/>
      <c r="I11" s="18"/>
    </row>
    <row r="12" spans="1:9" x14ac:dyDescent="0.2">
      <c r="B12" s="28" t="s">
        <v>18</v>
      </c>
      <c r="C12" s="28"/>
      <c r="D12" s="28"/>
      <c r="E12" s="28"/>
      <c r="F12" s="29">
        <f>+F11</f>
        <v>8481.8595000000005</v>
      </c>
      <c r="G12" s="30">
        <f>+G11</f>
        <v>11.34299097662473</v>
      </c>
      <c r="H12" s="18"/>
      <c r="I12" s="18"/>
    </row>
    <row r="13" spans="1:9" x14ac:dyDescent="0.2">
      <c r="B13" s="18"/>
      <c r="C13" s="19"/>
      <c r="D13" s="19"/>
      <c r="E13" s="19"/>
      <c r="F13" s="20"/>
      <c r="G13" s="21"/>
      <c r="H13" s="19"/>
      <c r="I13" s="19"/>
    </row>
    <row r="14" spans="1:9" x14ac:dyDescent="0.2">
      <c r="B14" s="18" t="s">
        <v>29</v>
      </c>
      <c r="C14" s="18"/>
      <c r="D14" s="18"/>
      <c r="E14" s="18"/>
      <c r="F14" s="24">
        <v>5.2740213999999996</v>
      </c>
      <c r="G14" s="25">
        <v>7.0530733444388802E-3</v>
      </c>
      <c r="H14" s="23">
        <v>5.0599999999999999E-2</v>
      </c>
      <c r="I14" s="23"/>
    </row>
    <row r="15" spans="1:9" x14ac:dyDescent="0.2">
      <c r="B15" s="19"/>
      <c r="C15" s="19"/>
      <c r="D15" s="19"/>
      <c r="E15" s="19"/>
      <c r="F15" s="20"/>
      <c r="G15" s="21"/>
      <c r="H15" s="19"/>
      <c r="I15" s="19"/>
    </row>
    <row r="16" spans="1:9" x14ac:dyDescent="0.2">
      <c r="B16" s="18" t="s">
        <v>122</v>
      </c>
      <c r="C16" s="19"/>
      <c r="D16" s="19"/>
      <c r="E16" s="19"/>
      <c r="F16" s="20"/>
      <c r="G16" s="21"/>
      <c r="H16" s="19"/>
      <c r="I16" s="19"/>
    </row>
    <row r="17" spans="2:9" x14ac:dyDescent="0.2">
      <c r="B17" s="19" t="s">
        <v>123</v>
      </c>
      <c r="C17" s="19"/>
      <c r="D17" s="19"/>
      <c r="E17" s="19"/>
      <c r="F17" s="20">
        <v>11499.682475</v>
      </c>
      <c r="G17" s="21">
        <v>15.3787968956541</v>
      </c>
      <c r="H17" s="59">
        <v>5.2999999999999999E-2</v>
      </c>
      <c r="I17" s="19"/>
    </row>
    <row r="18" spans="2:9" x14ac:dyDescent="0.2">
      <c r="B18" s="19" t="s">
        <v>123</v>
      </c>
      <c r="C18" s="19"/>
      <c r="D18" s="19"/>
      <c r="E18" s="19"/>
      <c r="F18" s="20">
        <v>10024.0611111</v>
      </c>
      <c r="G18" s="21">
        <v>13.405413604451001</v>
      </c>
      <c r="H18" s="59">
        <v>5.2499999999999998E-2</v>
      </c>
      <c r="I18" s="19"/>
    </row>
    <row r="19" spans="2:9" x14ac:dyDescent="0.2">
      <c r="B19" s="19" t="s">
        <v>123</v>
      </c>
      <c r="C19" s="19"/>
      <c r="D19" s="19"/>
      <c r="E19" s="19"/>
      <c r="F19" s="20">
        <v>9199.5871666999992</v>
      </c>
      <c r="G19" s="21">
        <v>12.302825131747399</v>
      </c>
      <c r="H19" s="59">
        <v>5.2999999999999999E-2</v>
      </c>
      <c r="I19" s="19"/>
    </row>
    <row r="20" spans="2:9" x14ac:dyDescent="0.2">
      <c r="B20" s="19" t="s">
        <v>123</v>
      </c>
      <c r="C20" s="19"/>
      <c r="D20" s="19"/>
      <c r="E20" s="19"/>
      <c r="F20" s="20">
        <v>8778.1412500000006</v>
      </c>
      <c r="G20" s="21">
        <v>11.739215556481099</v>
      </c>
      <c r="H20" s="59">
        <v>5.2499999999999998E-2</v>
      </c>
      <c r="I20" s="19"/>
    </row>
    <row r="21" spans="2:9" x14ac:dyDescent="0.2">
      <c r="B21" s="19" t="s">
        <v>123</v>
      </c>
      <c r="C21" s="19"/>
      <c r="D21" s="19"/>
      <c r="E21" s="19"/>
      <c r="F21" s="20">
        <v>7899.9624000000003</v>
      </c>
      <c r="G21" s="21">
        <v>10.5648062454789</v>
      </c>
      <c r="H21" s="59">
        <v>5.2999999999999999E-2</v>
      </c>
      <c r="I21" s="19"/>
    </row>
    <row r="22" spans="2:9" x14ac:dyDescent="0.2">
      <c r="B22" s="19" t="s">
        <v>123</v>
      </c>
      <c r="C22" s="19"/>
      <c r="D22" s="19"/>
      <c r="E22" s="19"/>
      <c r="F22" s="20">
        <v>7156.1639527999996</v>
      </c>
      <c r="G22" s="21">
        <v>9.5701070200299299</v>
      </c>
      <c r="H22" s="59">
        <v>5.2499999999999998E-2</v>
      </c>
      <c r="I22" s="19"/>
    </row>
    <row r="23" spans="2:9" x14ac:dyDescent="0.2">
      <c r="B23" s="19" t="s">
        <v>123</v>
      </c>
      <c r="C23" s="19"/>
      <c r="D23" s="19"/>
      <c r="E23" s="19"/>
      <c r="F23" s="20">
        <v>4272.8999999999996</v>
      </c>
      <c r="G23" s="21">
        <v>5.7142500584948097</v>
      </c>
      <c r="H23" s="59">
        <v>5.2499999999999998E-2</v>
      </c>
      <c r="I23" s="19"/>
    </row>
    <row r="24" spans="2:9" x14ac:dyDescent="0.2">
      <c r="B24" s="19" t="s">
        <v>123</v>
      </c>
      <c r="C24" s="19"/>
      <c r="D24" s="19"/>
      <c r="E24" s="19"/>
      <c r="F24" s="20">
        <v>2703.8138889000002</v>
      </c>
      <c r="G24" s="21">
        <v>3.6158741540419701</v>
      </c>
      <c r="H24" s="59">
        <v>5.2499999999999998E-2</v>
      </c>
      <c r="I24" s="19"/>
    </row>
    <row r="25" spans="2:9" x14ac:dyDescent="0.2">
      <c r="B25" s="19" t="s">
        <v>123</v>
      </c>
      <c r="C25" s="19"/>
      <c r="D25" s="19"/>
      <c r="E25" s="19"/>
      <c r="F25" s="20">
        <v>2551.0694444000001</v>
      </c>
      <c r="G25" s="21">
        <v>3.4116054019253998</v>
      </c>
      <c r="H25" s="59">
        <v>5.2499999999999998E-2</v>
      </c>
      <c r="I25" s="19"/>
    </row>
    <row r="26" spans="2:9" x14ac:dyDescent="0.2">
      <c r="B26" s="19" t="s">
        <v>123</v>
      </c>
      <c r="C26" s="19"/>
      <c r="D26" s="19"/>
      <c r="E26" s="19"/>
      <c r="F26" s="20">
        <v>2099.5366666999998</v>
      </c>
      <c r="G26" s="21">
        <v>2.8077599570555098</v>
      </c>
      <c r="H26" s="59">
        <v>5.2499999999999998E-2</v>
      </c>
      <c r="I26" s="19"/>
    </row>
    <row r="27" spans="2:9" x14ac:dyDescent="0.2">
      <c r="B27" s="18" t="s">
        <v>18</v>
      </c>
      <c r="C27" s="18"/>
      <c r="D27" s="18"/>
      <c r="E27" s="18"/>
      <c r="F27" s="24">
        <v>66184.918355600006</v>
      </c>
      <c r="G27" s="25">
        <v>88.510654025360125</v>
      </c>
      <c r="H27" s="19"/>
      <c r="I27" s="19"/>
    </row>
    <row r="28" spans="2:9" x14ac:dyDescent="0.2">
      <c r="B28" s="19"/>
      <c r="C28" s="19"/>
      <c r="D28" s="19"/>
      <c r="E28" s="19"/>
      <c r="F28" s="20"/>
      <c r="G28" s="21"/>
      <c r="H28" s="19"/>
      <c r="I28" s="19"/>
    </row>
    <row r="29" spans="2:9" x14ac:dyDescent="0.2">
      <c r="B29" s="42" t="s">
        <v>31</v>
      </c>
      <c r="C29" s="42"/>
      <c r="D29" s="42"/>
      <c r="E29" s="42"/>
      <c r="F29" s="24">
        <f>F30-(F11+F14+F27)</f>
        <v>104.16470889998891</v>
      </c>
      <c r="G29" s="25">
        <f>G30-(G11+G14+G27)</f>
        <v>0.13930192467070412</v>
      </c>
      <c r="H29" s="18"/>
      <c r="I29" s="18"/>
    </row>
    <row r="30" spans="2:9" x14ac:dyDescent="0.2">
      <c r="B30" s="38" t="s">
        <v>30</v>
      </c>
      <c r="C30" s="38"/>
      <c r="D30" s="38"/>
      <c r="E30" s="38"/>
      <c r="F30" s="39">
        <v>74776.216585899994</v>
      </c>
      <c r="G30" s="40">
        <v>100</v>
      </c>
      <c r="H30" s="41"/>
      <c r="I30" s="41"/>
    </row>
    <row r="32" spans="2:9" ht="39.950000000000003" customHeight="1" x14ac:dyDescent="0.2">
      <c r="B32" s="62" t="s">
        <v>113</v>
      </c>
      <c r="C32" s="62"/>
      <c r="D32" s="62"/>
      <c r="E32" s="62"/>
      <c r="F32" s="62"/>
      <c r="G32" s="62"/>
      <c r="H32" s="62"/>
      <c r="I32" s="62"/>
    </row>
    <row r="33" spans="2:4" x14ac:dyDescent="0.2">
      <c r="B33" s="13" t="s">
        <v>32</v>
      </c>
    </row>
    <row r="34" spans="2:4" x14ac:dyDescent="0.2">
      <c r="B34" s="13"/>
    </row>
    <row r="35" spans="2:4" x14ac:dyDescent="0.2">
      <c r="B35" s="50" t="s">
        <v>312</v>
      </c>
      <c r="C35" s="48"/>
      <c r="D35" s="48"/>
    </row>
    <row r="36" spans="2:4" x14ac:dyDescent="0.2">
      <c r="B36" s="50" t="s">
        <v>313</v>
      </c>
      <c r="C36" s="48"/>
      <c r="D36" s="48"/>
    </row>
    <row r="37" spans="2:4" x14ac:dyDescent="0.2">
      <c r="B37" s="48"/>
      <c r="C37" s="48"/>
      <c r="D37" s="48"/>
    </row>
    <row r="38" spans="2:4" ht="22.5" x14ac:dyDescent="0.2">
      <c r="B38" s="51" t="s">
        <v>314</v>
      </c>
      <c r="C38" s="52" t="s">
        <v>325</v>
      </c>
      <c r="D38" s="52" t="s">
        <v>327</v>
      </c>
    </row>
    <row r="39" spans="2:4" x14ac:dyDescent="0.2">
      <c r="B39" s="53" t="s">
        <v>315</v>
      </c>
      <c r="C39" s="54">
        <v>1057.9602</v>
      </c>
      <c r="D39" s="54">
        <v>1060.1487999999999</v>
      </c>
    </row>
    <row r="40" spans="2:4" x14ac:dyDescent="0.2">
      <c r="B40" s="53" t="s">
        <v>316</v>
      </c>
      <c r="C40" s="56">
        <v>1034.5396000000001</v>
      </c>
      <c r="D40" s="56">
        <v>1036.6731</v>
      </c>
    </row>
    <row r="41" spans="2:4" x14ac:dyDescent="0.2">
      <c r="B41" s="48"/>
      <c r="C41" s="48"/>
      <c r="D41" s="48"/>
    </row>
    <row r="42" spans="2:4" x14ac:dyDescent="0.2">
      <c r="B42" s="50" t="s">
        <v>328</v>
      </c>
      <c r="C42" s="48"/>
      <c r="D42" s="48"/>
    </row>
    <row r="43" spans="2:4" x14ac:dyDescent="0.2">
      <c r="B43" s="50" t="s">
        <v>329</v>
      </c>
      <c r="C43" s="48"/>
      <c r="D43" s="48"/>
    </row>
    <row r="44" spans="2:4" x14ac:dyDescent="0.2">
      <c r="B44" s="50" t="s">
        <v>330</v>
      </c>
      <c r="C44" s="48"/>
      <c r="D44" s="48"/>
    </row>
    <row r="45" spans="2:4" x14ac:dyDescent="0.2">
      <c r="B45" s="55" t="s">
        <v>317</v>
      </c>
      <c r="C45" s="48"/>
      <c r="D45" s="48"/>
    </row>
    <row r="46" spans="2:4" x14ac:dyDescent="0.2">
      <c r="B46" s="50" t="s">
        <v>331</v>
      </c>
      <c r="C46" s="48"/>
      <c r="D46" s="48"/>
    </row>
    <row r="47" spans="2:4" x14ac:dyDescent="0.2">
      <c r="B47" s="13"/>
    </row>
    <row r="49" spans="2:9" x14ac:dyDescent="0.2">
      <c r="B49" s="13" t="s">
        <v>305</v>
      </c>
      <c r="H49" s="10"/>
      <c r="I49" s="10"/>
    </row>
    <row r="50" spans="2:9" x14ac:dyDescent="0.2">
      <c r="B50" s="13"/>
      <c r="C50" s="13"/>
      <c r="D50" s="43"/>
      <c r="E50" s="13"/>
      <c r="H50" s="10"/>
      <c r="I50" s="10"/>
    </row>
    <row r="51" spans="2:9" x14ac:dyDescent="0.2">
      <c r="D51" s="44"/>
      <c r="E51" s="44"/>
      <c r="H51" s="10"/>
      <c r="I51" s="10"/>
    </row>
    <row r="52" spans="2:9" x14ac:dyDescent="0.2">
      <c r="H52" s="10"/>
      <c r="I52" s="10"/>
    </row>
    <row r="53" spans="2:9" x14ac:dyDescent="0.2">
      <c r="H53" s="10"/>
      <c r="I53" s="10"/>
    </row>
    <row r="54" spans="2:9" x14ac:dyDescent="0.2">
      <c r="H54" s="10"/>
      <c r="I54" s="10"/>
    </row>
    <row r="55" spans="2:9" x14ac:dyDescent="0.2">
      <c r="B55" s="13"/>
      <c r="H55" s="10"/>
      <c r="I55" s="10"/>
    </row>
    <row r="56" spans="2:9" x14ac:dyDescent="0.2">
      <c r="H56" s="10"/>
      <c r="I56" s="10"/>
    </row>
    <row r="57" spans="2:9" x14ac:dyDescent="0.2">
      <c r="H57" s="10"/>
      <c r="I57" s="10"/>
    </row>
    <row r="58" spans="2:9" x14ac:dyDescent="0.2">
      <c r="H58" s="10"/>
      <c r="I58" s="10"/>
    </row>
    <row r="59" spans="2:9" x14ac:dyDescent="0.2">
      <c r="H59" s="10"/>
      <c r="I59" s="10"/>
    </row>
    <row r="60" spans="2:9" x14ac:dyDescent="0.2">
      <c r="H60" s="10"/>
      <c r="I60" s="10"/>
    </row>
    <row r="61" spans="2:9" x14ac:dyDescent="0.2">
      <c r="H61" s="10"/>
      <c r="I61" s="10"/>
    </row>
    <row r="62" spans="2:9" x14ac:dyDescent="0.2">
      <c r="H62" s="10"/>
      <c r="I62" s="10"/>
    </row>
    <row r="63" spans="2:9" x14ac:dyDescent="0.2">
      <c r="H63" s="10"/>
      <c r="I63" s="10"/>
    </row>
    <row r="64" spans="2:9" x14ac:dyDescent="0.2">
      <c r="H64" s="10"/>
      <c r="I64" s="10"/>
    </row>
    <row r="65" spans="2:9" x14ac:dyDescent="0.2">
      <c r="H65" s="10"/>
      <c r="I65" s="10"/>
    </row>
    <row r="66" spans="2:9" x14ac:dyDescent="0.2">
      <c r="H66" s="10"/>
      <c r="I66" s="10"/>
    </row>
    <row r="67" spans="2:9" x14ac:dyDescent="0.2">
      <c r="H67" s="10"/>
      <c r="I67" s="10"/>
    </row>
    <row r="68" spans="2:9" x14ac:dyDescent="0.2">
      <c r="H68" s="10"/>
      <c r="I68" s="10"/>
    </row>
    <row r="69" spans="2:9" x14ac:dyDescent="0.2">
      <c r="H69" s="10"/>
      <c r="I69" s="10"/>
    </row>
    <row r="70" spans="2:9" x14ac:dyDescent="0.2">
      <c r="B70" s="13" t="s">
        <v>304</v>
      </c>
      <c r="H70" s="10"/>
      <c r="I70" s="10"/>
    </row>
    <row r="71" spans="2:9" x14ac:dyDescent="0.2">
      <c r="B71" s="49" t="s">
        <v>307</v>
      </c>
      <c r="H71" s="10"/>
      <c r="I71" s="10"/>
    </row>
    <row r="72" spans="2:9" x14ac:dyDescent="0.2">
      <c r="H72" s="10"/>
      <c r="I72" s="10"/>
    </row>
    <row r="73" spans="2:9" x14ac:dyDescent="0.2">
      <c r="H73" s="10"/>
      <c r="I73" s="10"/>
    </row>
    <row r="74" spans="2:9" x14ac:dyDescent="0.2">
      <c r="H74" s="10"/>
      <c r="I74" s="10"/>
    </row>
    <row r="75" spans="2:9" x14ac:dyDescent="0.2">
      <c r="H75" s="10"/>
      <c r="I75" s="10"/>
    </row>
    <row r="76" spans="2:9" x14ac:dyDescent="0.2">
      <c r="H76" s="10"/>
      <c r="I76" s="10"/>
    </row>
    <row r="77" spans="2:9" x14ac:dyDescent="0.2">
      <c r="H77" s="10"/>
      <c r="I77" s="10"/>
    </row>
    <row r="78" spans="2:9" x14ac:dyDescent="0.2">
      <c r="H78" s="10"/>
      <c r="I78" s="10"/>
    </row>
    <row r="79" spans="2:9" x14ac:dyDescent="0.2">
      <c r="H79" s="10"/>
      <c r="I79" s="10"/>
    </row>
    <row r="80" spans="2:9" x14ac:dyDescent="0.2">
      <c r="H80" s="10"/>
      <c r="I80" s="10"/>
    </row>
    <row r="81" spans="8:9" x14ac:dyDescent="0.2">
      <c r="H81" s="10"/>
      <c r="I81" s="10"/>
    </row>
    <row r="82" spans="8:9" x14ac:dyDescent="0.2">
      <c r="H82" s="10"/>
      <c r="I82" s="10"/>
    </row>
    <row r="83" spans="8:9" x14ac:dyDescent="0.2">
      <c r="H83" s="10"/>
      <c r="I83" s="10"/>
    </row>
    <row r="84" spans="8:9" x14ac:dyDescent="0.2">
      <c r="H84" s="10"/>
      <c r="I84" s="10"/>
    </row>
    <row r="85" spans="8:9" x14ac:dyDescent="0.2">
      <c r="H85" s="10"/>
      <c r="I85" s="10"/>
    </row>
    <row r="86" spans="8:9" x14ac:dyDescent="0.2">
      <c r="H86" s="10"/>
      <c r="I86" s="10"/>
    </row>
    <row r="87" spans="8:9" x14ac:dyDescent="0.2">
      <c r="H87" s="10"/>
      <c r="I87" s="10"/>
    </row>
    <row r="88" spans="8:9" x14ac:dyDescent="0.2">
      <c r="H88" s="10"/>
      <c r="I88" s="10"/>
    </row>
    <row r="89" spans="8:9" x14ac:dyDescent="0.2">
      <c r="H89" s="10"/>
      <c r="I89" s="10"/>
    </row>
    <row r="90" spans="8:9" x14ac:dyDescent="0.2">
      <c r="H90" s="10"/>
      <c r="I90" s="10"/>
    </row>
    <row r="91" spans="8:9" x14ac:dyDescent="0.2">
      <c r="H91" s="10"/>
      <c r="I91" s="10"/>
    </row>
    <row r="92" spans="8:9" x14ac:dyDescent="0.2">
      <c r="H92" s="10"/>
      <c r="I92" s="10"/>
    </row>
  </sheetData>
  <mergeCells count="2">
    <mergeCell ref="B1:C1"/>
    <mergeCell ref="B32:I32"/>
  </mergeCells>
  <conditionalFormatting sqref="G1:G3 G5:G31 G33:G92">
    <cfRule type="cellIs" dxfId="4" priority="2" stopIfTrue="1" operator="between">
      <formula>0.009</formula>
      <formula>-0.009</formula>
    </cfRule>
  </conditionalFormatting>
  <hyperlinks>
    <hyperlink ref="A2" location="Index!A1" display="-" xr:uid="{6C8290A4-F9FB-4200-8CE1-27BF7398F6B1}"/>
  </hyperlinks>
  <pageMargins left="0.7" right="0.7" top="0.75" bottom="0.75" header="0.3" footer="0.3"/>
  <pageSetup paperSize="9" scale="60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9A74-E73C-429D-AA63-0135A0BF99F0}">
  <dimension ref="A1:I158"/>
  <sheetViews>
    <sheetView view="pageBreakPreview" zoomScaleNormal="100" zoomScaleSheetLayoutView="100" workbookViewId="0"/>
  </sheetViews>
  <sheetFormatPr defaultColWidth="9.140625" defaultRowHeight="11.25" x14ac:dyDescent="0.2"/>
  <cols>
    <col min="1" max="1" width="7.140625" style="6" customWidth="1"/>
    <col min="2" max="2" width="52.7109375" style="6" bestFit="1" customWidth="1"/>
    <col min="3" max="3" width="14" style="6" customWidth="1"/>
    <col min="4" max="4" width="17.42578125" style="6" customWidth="1"/>
    <col min="5" max="5" width="13.85546875" style="6" bestFit="1" customWidth="1"/>
    <col min="6" max="6" width="12.7109375" style="8" bestFit="1" customWidth="1"/>
    <col min="7" max="7" width="6.7109375" style="11" bestFit="1" customWidth="1"/>
    <col min="8" max="8" width="13.85546875" style="6" bestFit="1" customWidth="1"/>
    <col min="9" max="9" width="14.42578125" style="6" bestFit="1" customWidth="1"/>
    <col min="10" max="16384" width="9.140625" style="6"/>
  </cols>
  <sheetData>
    <row r="1" spans="1:9" s="1" customFormat="1" ht="16.7" customHeight="1" x14ac:dyDescent="0.2">
      <c r="B1" s="60" t="s">
        <v>12</v>
      </c>
      <c r="C1" s="61"/>
      <c r="D1" s="9"/>
      <c r="F1" s="5"/>
      <c r="G1" s="11"/>
    </row>
    <row r="2" spans="1:9" s="1" customFormat="1" ht="15" x14ac:dyDescent="0.25">
      <c r="A2" s="47" t="s">
        <v>324</v>
      </c>
      <c r="F2" s="5"/>
      <c r="G2" s="11"/>
    </row>
    <row r="3" spans="1:9" s="1" customFormat="1" ht="12" x14ac:dyDescent="0.2">
      <c r="B3" s="7" t="s">
        <v>9</v>
      </c>
      <c r="C3" s="2"/>
      <c r="D3" s="3"/>
      <c r="E3" s="3"/>
      <c r="F3" s="4"/>
      <c r="G3" s="11"/>
    </row>
    <row r="4" spans="1:9" s="1" customFormat="1" ht="25.5" customHeight="1" x14ac:dyDescent="0.2">
      <c r="B4" s="14" t="s">
        <v>7</v>
      </c>
      <c r="C4" s="14" t="s">
        <v>8</v>
      </c>
      <c r="D4" s="15" t="s">
        <v>111</v>
      </c>
      <c r="E4" s="15" t="s">
        <v>0</v>
      </c>
      <c r="F4" s="16" t="s">
        <v>4</v>
      </c>
      <c r="G4" s="17" t="s">
        <v>5</v>
      </c>
      <c r="H4" s="45" t="s">
        <v>6</v>
      </c>
      <c r="I4" s="58" t="s">
        <v>34</v>
      </c>
    </row>
    <row r="5" spans="1:9" x14ac:dyDescent="0.2">
      <c r="B5" s="18" t="s">
        <v>23</v>
      </c>
      <c r="C5" s="19"/>
      <c r="D5" s="19"/>
      <c r="E5" s="19"/>
      <c r="F5" s="20"/>
      <c r="G5" s="21"/>
      <c r="H5" s="19"/>
      <c r="I5" s="19"/>
    </row>
    <row r="6" spans="1:9" x14ac:dyDescent="0.2">
      <c r="B6" s="18" t="s">
        <v>35</v>
      </c>
      <c r="C6" s="19"/>
      <c r="D6" s="19"/>
      <c r="E6" s="19"/>
      <c r="F6" s="20"/>
      <c r="G6" s="21"/>
      <c r="H6" s="19"/>
      <c r="I6" s="19"/>
    </row>
    <row r="7" spans="1:9" x14ac:dyDescent="0.2">
      <c r="B7" s="19" t="s">
        <v>124</v>
      </c>
      <c r="C7" s="19" t="s">
        <v>125</v>
      </c>
      <c r="D7" s="19" t="s">
        <v>38</v>
      </c>
      <c r="E7" s="22">
        <v>6500</v>
      </c>
      <c r="F7" s="20">
        <v>32328.27</v>
      </c>
      <c r="G7" s="21">
        <v>2.6418548244654398</v>
      </c>
      <c r="H7" s="23">
        <v>6.2550999999999995E-2</v>
      </c>
      <c r="I7" s="46"/>
    </row>
    <row r="8" spans="1:9" x14ac:dyDescent="0.2">
      <c r="B8" s="19" t="s">
        <v>126</v>
      </c>
      <c r="C8" s="19" t="s">
        <v>127</v>
      </c>
      <c r="D8" s="19" t="s">
        <v>38</v>
      </c>
      <c r="E8" s="22">
        <v>5700</v>
      </c>
      <c r="F8" s="20">
        <v>28167.034500000002</v>
      </c>
      <c r="G8" s="21">
        <v>2.3018001267840602</v>
      </c>
      <c r="H8" s="23">
        <v>6.3451999999999995E-2</v>
      </c>
      <c r="I8" s="46"/>
    </row>
    <row r="9" spans="1:9" x14ac:dyDescent="0.2">
      <c r="B9" s="19" t="s">
        <v>128</v>
      </c>
      <c r="C9" s="19" t="s">
        <v>129</v>
      </c>
      <c r="D9" s="19" t="s">
        <v>38</v>
      </c>
      <c r="E9" s="22">
        <v>5400</v>
      </c>
      <c r="F9" s="20">
        <v>26652.51</v>
      </c>
      <c r="G9" s="21">
        <v>2.1780337187116201</v>
      </c>
      <c r="H9" s="23">
        <v>6.3450999999999994E-2</v>
      </c>
      <c r="I9" s="46"/>
    </row>
    <row r="10" spans="1:9" x14ac:dyDescent="0.2">
      <c r="B10" s="19" t="s">
        <v>130</v>
      </c>
      <c r="C10" s="19" t="s">
        <v>131</v>
      </c>
      <c r="D10" s="19" t="s">
        <v>38</v>
      </c>
      <c r="E10" s="22">
        <v>5000</v>
      </c>
      <c r="F10" s="20">
        <v>24919.825000000001</v>
      </c>
      <c r="G10" s="21">
        <v>2.0364393115092301</v>
      </c>
      <c r="H10" s="23">
        <v>6.1806E-2</v>
      </c>
      <c r="I10" s="46"/>
    </row>
    <row r="11" spans="1:9" x14ac:dyDescent="0.2">
      <c r="B11" s="19" t="s">
        <v>132</v>
      </c>
      <c r="C11" s="19" t="s">
        <v>133</v>
      </c>
      <c r="D11" s="19" t="s">
        <v>38</v>
      </c>
      <c r="E11" s="22">
        <v>5000</v>
      </c>
      <c r="F11" s="20">
        <v>24706.15</v>
      </c>
      <c r="G11" s="21">
        <v>2.0189778658575501</v>
      </c>
      <c r="H11" s="23">
        <v>6.4796999999999993E-2</v>
      </c>
      <c r="I11" s="46"/>
    </row>
    <row r="12" spans="1:9" x14ac:dyDescent="0.2">
      <c r="B12" s="19" t="s">
        <v>134</v>
      </c>
      <c r="C12" s="19" t="s">
        <v>135</v>
      </c>
      <c r="D12" s="19" t="s">
        <v>38</v>
      </c>
      <c r="E12" s="22">
        <v>5000</v>
      </c>
      <c r="F12" s="20">
        <v>24677.15</v>
      </c>
      <c r="G12" s="21">
        <v>2.0166079960838399</v>
      </c>
      <c r="H12" s="23">
        <v>6.3670000000000004E-2</v>
      </c>
      <c r="I12" s="46"/>
    </row>
    <row r="13" spans="1:9" x14ac:dyDescent="0.2">
      <c r="B13" s="19" t="s">
        <v>136</v>
      </c>
      <c r="C13" s="19" t="s">
        <v>137</v>
      </c>
      <c r="D13" s="19" t="s">
        <v>38</v>
      </c>
      <c r="E13" s="22">
        <v>4000</v>
      </c>
      <c r="F13" s="20">
        <v>19914.740000000002</v>
      </c>
      <c r="G13" s="21">
        <v>1.6274255302549401</v>
      </c>
      <c r="H13" s="23">
        <v>6.2506000000000006E-2</v>
      </c>
      <c r="I13" s="46"/>
    </row>
    <row r="14" spans="1:9" x14ac:dyDescent="0.2">
      <c r="B14" s="19" t="s">
        <v>138</v>
      </c>
      <c r="C14" s="19" t="s">
        <v>139</v>
      </c>
      <c r="D14" s="19" t="s">
        <v>38</v>
      </c>
      <c r="E14" s="22">
        <v>4000</v>
      </c>
      <c r="F14" s="20">
        <v>19898.36</v>
      </c>
      <c r="G14" s="21">
        <v>1.6260869624310299</v>
      </c>
      <c r="H14" s="23">
        <v>6.2147000000000001E-2</v>
      </c>
      <c r="I14" s="46"/>
    </row>
    <row r="15" spans="1:9" x14ac:dyDescent="0.2">
      <c r="B15" s="19" t="s">
        <v>140</v>
      </c>
      <c r="C15" s="19" t="s">
        <v>141</v>
      </c>
      <c r="D15" s="19" t="s">
        <v>38</v>
      </c>
      <c r="E15" s="22">
        <v>3000</v>
      </c>
      <c r="F15" s="20">
        <v>14944.11</v>
      </c>
      <c r="G15" s="21">
        <v>1.2212273994507701</v>
      </c>
      <c r="H15" s="23">
        <v>6.2049E-2</v>
      </c>
      <c r="I15" s="46"/>
    </row>
    <row r="16" spans="1:9" x14ac:dyDescent="0.2">
      <c r="B16" s="19" t="s">
        <v>142</v>
      </c>
      <c r="C16" s="19" t="s">
        <v>143</v>
      </c>
      <c r="D16" s="19" t="s">
        <v>38</v>
      </c>
      <c r="E16" s="22">
        <v>3000</v>
      </c>
      <c r="F16" s="20">
        <v>14908.68</v>
      </c>
      <c r="G16" s="21">
        <v>1.2183320723444599</v>
      </c>
      <c r="H16" s="23">
        <v>6.2103999999999999E-2</v>
      </c>
      <c r="I16" s="46"/>
    </row>
    <row r="17" spans="2:9" x14ac:dyDescent="0.2">
      <c r="B17" s="19" t="s">
        <v>144</v>
      </c>
      <c r="C17" s="19" t="s">
        <v>145</v>
      </c>
      <c r="D17" s="19" t="s">
        <v>38</v>
      </c>
      <c r="E17" s="22">
        <v>2600</v>
      </c>
      <c r="F17" s="20">
        <v>12934.038</v>
      </c>
      <c r="G17" s="21">
        <v>1.0569650244234901</v>
      </c>
      <c r="H17" s="23">
        <v>6.2054999999999999E-2</v>
      </c>
      <c r="I17" s="46"/>
    </row>
    <row r="18" spans="2:9" x14ac:dyDescent="0.2">
      <c r="B18" s="19" t="s">
        <v>146</v>
      </c>
      <c r="C18" s="19" t="s">
        <v>147</v>
      </c>
      <c r="D18" s="19" t="s">
        <v>62</v>
      </c>
      <c r="E18" s="22">
        <v>2500</v>
      </c>
      <c r="F18" s="20">
        <v>12466.125</v>
      </c>
      <c r="G18" s="21">
        <v>1.0187273390639</v>
      </c>
      <c r="H18" s="23">
        <v>6.1990000000000003E-2</v>
      </c>
      <c r="I18" s="46"/>
    </row>
    <row r="19" spans="2:9" x14ac:dyDescent="0.2">
      <c r="B19" s="19" t="s">
        <v>148</v>
      </c>
      <c r="C19" s="19" t="s">
        <v>149</v>
      </c>
      <c r="D19" s="19" t="s">
        <v>38</v>
      </c>
      <c r="E19" s="22">
        <v>2500</v>
      </c>
      <c r="F19" s="20">
        <v>12434.4625</v>
      </c>
      <c r="G19" s="21">
        <v>1.01613989072906</v>
      </c>
      <c r="H19" s="23">
        <v>6.2057000000000001E-2</v>
      </c>
      <c r="I19" s="46"/>
    </row>
    <row r="20" spans="2:9" x14ac:dyDescent="0.2">
      <c r="B20" s="19" t="s">
        <v>150</v>
      </c>
      <c r="C20" s="19" t="s">
        <v>151</v>
      </c>
      <c r="D20" s="19" t="s">
        <v>38</v>
      </c>
      <c r="E20" s="22">
        <v>2500</v>
      </c>
      <c r="F20" s="20">
        <v>12423.475</v>
      </c>
      <c r="G20" s="21">
        <v>1.0152419961035899</v>
      </c>
      <c r="H20" s="23">
        <v>6.2453000000000002E-2</v>
      </c>
      <c r="I20" s="46"/>
    </row>
    <row r="21" spans="2:9" x14ac:dyDescent="0.2">
      <c r="B21" s="19" t="s">
        <v>152</v>
      </c>
      <c r="C21" s="19" t="s">
        <v>153</v>
      </c>
      <c r="D21" s="19" t="s">
        <v>38</v>
      </c>
      <c r="E21" s="22">
        <v>2300</v>
      </c>
      <c r="F21" s="20">
        <v>11450.941000000001</v>
      </c>
      <c r="G21" s="21">
        <v>0.93576686056875602</v>
      </c>
      <c r="H21" s="23">
        <v>6.2549999999999994E-2</v>
      </c>
      <c r="I21" s="46"/>
    </row>
    <row r="22" spans="2:9" x14ac:dyDescent="0.2">
      <c r="B22" s="19" t="s">
        <v>154</v>
      </c>
      <c r="C22" s="19" t="s">
        <v>155</v>
      </c>
      <c r="D22" s="19" t="s">
        <v>38</v>
      </c>
      <c r="E22" s="22">
        <v>2000</v>
      </c>
      <c r="F22" s="20">
        <v>9984.5400000000009</v>
      </c>
      <c r="G22" s="21">
        <v>0.81593308794649799</v>
      </c>
      <c r="H22" s="23">
        <v>6.2796000000000005E-2</v>
      </c>
      <c r="I22" s="46"/>
    </row>
    <row r="23" spans="2:9" x14ac:dyDescent="0.2">
      <c r="B23" s="19" t="s">
        <v>156</v>
      </c>
      <c r="C23" s="19" t="s">
        <v>157</v>
      </c>
      <c r="D23" s="19" t="s">
        <v>38</v>
      </c>
      <c r="E23" s="22">
        <v>2000</v>
      </c>
      <c r="F23" s="20">
        <v>9974.16</v>
      </c>
      <c r="G23" s="21">
        <v>0.81508483800680298</v>
      </c>
      <c r="H23" s="23">
        <v>6.3051999999999997E-2</v>
      </c>
      <c r="I23" s="46"/>
    </row>
    <row r="24" spans="2:9" x14ac:dyDescent="0.2">
      <c r="B24" s="19" t="s">
        <v>158</v>
      </c>
      <c r="C24" s="19" t="s">
        <v>159</v>
      </c>
      <c r="D24" s="19" t="s">
        <v>38</v>
      </c>
      <c r="E24" s="22">
        <v>2000</v>
      </c>
      <c r="F24" s="20">
        <v>9967.57</v>
      </c>
      <c r="G24" s="21">
        <v>0.814546305530638</v>
      </c>
      <c r="H24" s="23">
        <v>6.2502000000000002E-2</v>
      </c>
      <c r="I24" s="46"/>
    </row>
    <row r="25" spans="2:9" x14ac:dyDescent="0.2">
      <c r="B25" s="19" t="s">
        <v>160</v>
      </c>
      <c r="C25" s="19" t="s">
        <v>161</v>
      </c>
      <c r="D25" s="19" t="s">
        <v>38</v>
      </c>
      <c r="E25" s="22">
        <v>2000</v>
      </c>
      <c r="F25" s="20">
        <v>9962.4699999999993</v>
      </c>
      <c r="G25" s="21">
        <v>0.81412953532905397</v>
      </c>
      <c r="H25" s="23">
        <v>6.25E-2</v>
      </c>
      <c r="I25" s="46"/>
    </row>
    <row r="26" spans="2:9" x14ac:dyDescent="0.2">
      <c r="B26" s="19" t="s">
        <v>162</v>
      </c>
      <c r="C26" s="19" t="s">
        <v>163</v>
      </c>
      <c r="D26" s="19" t="s">
        <v>38</v>
      </c>
      <c r="E26" s="22">
        <v>2000</v>
      </c>
      <c r="F26" s="20">
        <v>9955.25</v>
      </c>
      <c r="G26" s="21">
        <v>0.81353951947504599</v>
      </c>
      <c r="H26" s="23">
        <v>6.3104999999999994E-2</v>
      </c>
      <c r="I26" s="46"/>
    </row>
    <row r="27" spans="2:9" x14ac:dyDescent="0.2">
      <c r="B27" s="19" t="s">
        <v>164</v>
      </c>
      <c r="C27" s="19" t="s">
        <v>165</v>
      </c>
      <c r="D27" s="19" t="s">
        <v>38</v>
      </c>
      <c r="E27" s="22">
        <v>2000</v>
      </c>
      <c r="F27" s="20">
        <v>9949.2199999999993</v>
      </c>
      <c r="G27" s="21">
        <v>0.81304675000140803</v>
      </c>
      <c r="H27" s="23">
        <v>6.2098E-2</v>
      </c>
      <c r="I27" s="46"/>
    </row>
    <row r="28" spans="2:9" x14ac:dyDescent="0.2">
      <c r="B28" s="19" t="s">
        <v>166</v>
      </c>
      <c r="C28" s="19" t="s">
        <v>167</v>
      </c>
      <c r="D28" s="19" t="s">
        <v>38</v>
      </c>
      <c r="E28" s="22">
        <v>1500</v>
      </c>
      <c r="F28" s="20">
        <v>7469.31</v>
      </c>
      <c r="G28" s="21">
        <v>0.61038937929335302</v>
      </c>
      <c r="H28" s="23">
        <v>6.2488000000000002E-2</v>
      </c>
      <c r="I28" s="46"/>
    </row>
    <row r="29" spans="2:9" x14ac:dyDescent="0.2">
      <c r="B29" s="19" t="s">
        <v>168</v>
      </c>
      <c r="C29" s="19" t="s">
        <v>169</v>
      </c>
      <c r="D29" s="19" t="s">
        <v>38</v>
      </c>
      <c r="E29" s="22">
        <v>1500</v>
      </c>
      <c r="F29" s="20">
        <v>7466.7075000000004</v>
      </c>
      <c r="G29" s="21">
        <v>0.61017670391107404</v>
      </c>
      <c r="H29" s="23">
        <v>6.2594999999999998E-2</v>
      </c>
      <c r="I29" s="46"/>
    </row>
    <row r="30" spans="2:9" x14ac:dyDescent="0.2">
      <c r="B30" s="19" t="s">
        <v>170</v>
      </c>
      <c r="C30" s="19" t="s">
        <v>171</v>
      </c>
      <c r="D30" s="19" t="s">
        <v>38</v>
      </c>
      <c r="E30" s="22">
        <v>1500</v>
      </c>
      <c r="F30" s="20">
        <v>7393.2674999999999</v>
      </c>
      <c r="G30" s="21">
        <v>0.60417521300826005</v>
      </c>
      <c r="H30" s="23">
        <v>6.4259999999999998E-2</v>
      </c>
      <c r="I30" s="46"/>
    </row>
    <row r="31" spans="2:9" x14ac:dyDescent="0.2">
      <c r="B31" s="19" t="s">
        <v>172</v>
      </c>
      <c r="C31" s="19" t="s">
        <v>173</v>
      </c>
      <c r="D31" s="19" t="s">
        <v>38</v>
      </c>
      <c r="E31" s="22">
        <v>1000</v>
      </c>
      <c r="F31" s="20">
        <v>4986.4399999999996</v>
      </c>
      <c r="G31" s="21">
        <v>0.407490118429085</v>
      </c>
      <c r="H31" s="23">
        <v>6.2046999999999998E-2</v>
      </c>
      <c r="I31" s="46"/>
    </row>
    <row r="32" spans="2:9" x14ac:dyDescent="0.2">
      <c r="B32" s="19" t="s">
        <v>174</v>
      </c>
      <c r="C32" s="19" t="s">
        <v>175</v>
      </c>
      <c r="D32" s="19" t="s">
        <v>38</v>
      </c>
      <c r="E32" s="22">
        <v>1000</v>
      </c>
      <c r="F32" s="20">
        <v>4974.6899999999996</v>
      </c>
      <c r="G32" s="21">
        <v>0.40652991257249399</v>
      </c>
      <c r="H32" s="23">
        <v>6.1900999999999998E-2</v>
      </c>
      <c r="I32" s="46"/>
    </row>
    <row r="33" spans="2:9" x14ac:dyDescent="0.2">
      <c r="B33" s="18" t="s">
        <v>17</v>
      </c>
      <c r="C33" s="18"/>
      <c r="D33" s="18"/>
      <c r="E33" s="18"/>
      <c r="F33" s="24">
        <f>SUM(F6:F32)</f>
        <v>384909.49599999987</v>
      </c>
      <c r="G33" s="25">
        <f>SUM(G6:G32)</f>
        <v>31.454668282285454</v>
      </c>
      <c r="H33" s="18"/>
      <c r="I33" s="18"/>
    </row>
    <row r="34" spans="2:9" x14ac:dyDescent="0.2">
      <c r="B34" s="18" t="s">
        <v>87</v>
      </c>
      <c r="C34" s="19"/>
      <c r="D34" s="19"/>
      <c r="E34" s="19"/>
      <c r="F34" s="20"/>
      <c r="G34" s="21"/>
      <c r="H34" s="19"/>
      <c r="I34" s="19"/>
    </row>
    <row r="35" spans="2:9" x14ac:dyDescent="0.2">
      <c r="B35" s="19" t="s">
        <v>176</v>
      </c>
      <c r="C35" s="19" t="s">
        <v>177</v>
      </c>
      <c r="D35" s="19" t="s">
        <v>38</v>
      </c>
      <c r="E35" s="22">
        <v>10000</v>
      </c>
      <c r="F35" s="20">
        <v>49610.1</v>
      </c>
      <c r="G35" s="21">
        <v>4.0541198779647898</v>
      </c>
      <c r="H35" s="23">
        <v>6.5200999999999995E-2</v>
      </c>
      <c r="I35" s="46"/>
    </row>
    <row r="36" spans="2:9" x14ac:dyDescent="0.2">
      <c r="B36" s="19" t="s">
        <v>178</v>
      </c>
      <c r="C36" s="19" t="s">
        <v>179</v>
      </c>
      <c r="D36" s="19" t="s">
        <v>38</v>
      </c>
      <c r="E36" s="22">
        <v>9500</v>
      </c>
      <c r="F36" s="20">
        <v>47154.532500000001</v>
      </c>
      <c r="G36" s="21">
        <v>3.8534517677728299</v>
      </c>
      <c r="H36" s="23">
        <v>6.6851999999999995E-2</v>
      </c>
      <c r="I36" s="46"/>
    </row>
    <row r="37" spans="2:9" x14ac:dyDescent="0.2">
      <c r="B37" s="19" t="s">
        <v>180</v>
      </c>
      <c r="C37" s="19" t="s">
        <v>181</v>
      </c>
      <c r="D37" s="19" t="s">
        <v>38</v>
      </c>
      <c r="E37" s="22">
        <v>8000</v>
      </c>
      <c r="F37" s="20">
        <v>39924.68</v>
      </c>
      <c r="G37" s="21">
        <v>3.2626307709394502</v>
      </c>
      <c r="H37" s="23">
        <v>6.2599000000000002E-2</v>
      </c>
      <c r="I37" s="46"/>
    </row>
    <row r="38" spans="2:9" x14ac:dyDescent="0.2">
      <c r="B38" s="19" t="s">
        <v>182</v>
      </c>
      <c r="C38" s="19" t="s">
        <v>183</v>
      </c>
      <c r="D38" s="19" t="s">
        <v>38</v>
      </c>
      <c r="E38" s="22">
        <v>8000</v>
      </c>
      <c r="F38" s="20">
        <v>39849.160000000003</v>
      </c>
      <c r="G38" s="21">
        <v>3.2564593031701099</v>
      </c>
      <c r="H38" s="23">
        <v>6.2800999999999996E-2</v>
      </c>
      <c r="I38" s="46"/>
    </row>
    <row r="39" spans="2:9" x14ac:dyDescent="0.2">
      <c r="B39" s="19" t="s">
        <v>184</v>
      </c>
      <c r="C39" s="19" t="s">
        <v>185</v>
      </c>
      <c r="D39" s="19" t="s">
        <v>38</v>
      </c>
      <c r="E39" s="22">
        <v>7000</v>
      </c>
      <c r="F39" s="20">
        <v>34892.095000000001</v>
      </c>
      <c r="G39" s="21">
        <v>2.8513696993825</v>
      </c>
      <c r="H39" s="23">
        <v>6.2710000000000002E-2</v>
      </c>
      <c r="I39" s="46"/>
    </row>
    <row r="40" spans="2:9" x14ac:dyDescent="0.2">
      <c r="B40" s="19" t="s">
        <v>186</v>
      </c>
      <c r="C40" s="19" t="s">
        <v>187</v>
      </c>
      <c r="D40" s="19" t="s">
        <v>38</v>
      </c>
      <c r="E40" s="22">
        <v>7000</v>
      </c>
      <c r="F40" s="20">
        <v>34806.834999999999</v>
      </c>
      <c r="G40" s="21">
        <v>2.8444022822477799</v>
      </c>
      <c r="H40" s="23">
        <v>6.3299999999999995E-2</v>
      </c>
      <c r="I40" s="46"/>
    </row>
    <row r="41" spans="2:9" x14ac:dyDescent="0.2">
      <c r="B41" s="19" t="s">
        <v>188</v>
      </c>
      <c r="C41" s="19" t="s">
        <v>189</v>
      </c>
      <c r="D41" s="19" t="s">
        <v>38</v>
      </c>
      <c r="E41" s="22">
        <v>6800</v>
      </c>
      <c r="F41" s="20">
        <v>33845.504000000001</v>
      </c>
      <c r="G41" s="21">
        <v>2.76584265192243</v>
      </c>
      <c r="H41" s="23">
        <v>6.6653000000000004E-2</v>
      </c>
      <c r="I41" s="46"/>
    </row>
    <row r="42" spans="2:9" x14ac:dyDescent="0.2">
      <c r="B42" s="19" t="s">
        <v>190</v>
      </c>
      <c r="C42" s="19" t="s">
        <v>191</v>
      </c>
      <c r="D42" s="19" t="s">
        <v>38</v>
      </c>
      <c r="E42" s="22">
        <v>6500</v>
      </c>
      <c r="F42" s="20">
        <v>32122.35</v>
      </c>
      <c r="G42" s="21">
        <v>2.62502711467911</v>
      </c>
      <c r="H42" s="23">
        <v>6.4049999999999996E-2</v>
      </c>
      <c r="I42" s="46"/>
    </row>
    <row r="43" spans="2:9" x14ac:dyDescent="0.2">
      <c r="B43" s="19" t="s">
        <v>192</v>
      </c>
      <c r="C43" s="19" t="s">
        <v>193</v>
      </c>
      <c r="D43" s="19" t="s">
        <v>38</v>
      </c>
      <c r="E43" s="22">
        <v>6000</v>
      </c>
      <c r="F43" s="20">
        <v>29805.78</v>
      </c>
      <c r="G43" s="21">
        <v>2.4357178311723899</v>
      </c>
      <c r="H43" s="23">
        <v>6.2594999999999998E-2</v>
      </c>
      <c r="I43" s="46"/>
    </row>
    <row r="44" spans="2:9" x14ac:dyDescent="0.2">
      <c r="B44" s="19" t="s">
        <v>194</v>
      </c>
      <c r="C44" s="19" t="s">
        <v>195</v>
      </c>
      <c r="D44" s="19" t="s">
        <v>38</v>
      </c>
      <c r="E44" s="22">
        <v>5500</v>
      </c>
      <c r="F44" s="20">
        <v>27150.557499999999</v>
      </c>
      <c r="G44" s="21">
        <v>2.2187339847848699</v>
      </c>
      <c r="H44" s="23">
        <v>6.5249000000000001E-2</v>
      </c>
      <c r="I44" s="46"/>
    </row>
    <row r="45" spans="2:9" x14ac:dyDescent="0.2">
      <c r="B45" s="19" t="s">
        <v>196</v>
      </c>
      <c r="C45" s="19" t="s">
        <v>197</v>
      </c>
      <c r="D45" s="19" t="s">
        <v>38</v>
      </c>
      <c r="E45" s="22">
        <v>4500</v>
      </c>
      <c r="F45" s="20">
        <v>22439.52</v>
      </c>
      <c r="G45" s="21">
        <v>1.83374966154046</v>
      </c>
      <c r="H45" s="23">
        <v>6.5597000000000003E-2</v>
      </c>
      <c r="I45" s="46"/>
    </row>
    <row r="46" spans="2:9" x14ac:dyDescent="0.2">
      <c r="B46" s="19" t="s">
        <v>198</v>
      </c>
      <c r="C46" s="19" t="s">
        <v>199</v>
      </c>
      <c r="D46" s="19" t="s">
        <v>38</v>
      </c>
      <c r="E46" s="22">
        <v>4000</v>
      </c>
      <c r="F46" s="20">
        <v>19854.759999999998</v>
      </c>
      <c r="G46" s="21">
        <v>1.6225239858057201</v>
      </c>
      <c r="H46" s="23">
        <v>6.6750000000000004E-2</v>
      </c>
      <c r="I46" s="46"/>
    </row>
    <row r="47" spans="2:9" x14ac:dyDescent="0.2">
      <c r="B47" s="19" t="s">
        <v>200</v>
      </c>
      <c r="C47" s="19" t="s">
        <v>201</v>
      </c>
      <c r="D47" s="19" t="s">
        <v>38</v>
      </c>
      <c r="E47" s="22">
        <v>4000</v>
      </c>
      <c r="F47" s="20">
        <v>19839.240000000002</v>
      </c>
      <c r="G47" s="21">
        <v>1.6212556968785401</v>
      </c>
      <c r="H47" s="23">
        <v>6.4300999999999997E-2</v>
      </c>
      <c r="I47" s="46"/>
    </row>
    <row r="48" spans="2:9" x14ac:dyDescent="0.2">
      <c r="B48" s="19" t="s">
        <v>202</v>
      </c>
      <c r="C48" s="19" t="s">
        <v>203</v>
      </c>
      <c r="D48" s="19" t="s">
        <v>38</v>
      </c>
      <c r="E48" s="22">
        <v>4000</v>
      </c>
      <c r="F48" s="20">
        <v>19722.48</v>
      </c>
      <c r="G48" s="21">
        <v>1.6117141108516799</v>
      </c>
      <c r="H48" s="23">
        <v>6.4199999999999993E-2</v>
      </c>
      <c r="I48" s="46"/>
    </row>
    <row r="49" spans="2:9" x14ac:dyDescent="0.2">
      <c r="B49" s="19" t="s">
        <v>204</v>
      </c>
      <c r="C49" s="19" t="s">
        <v>205</v>
      </c>
      <c r="D49" s="19" t="s">
        <v>38</v>
      </c>
      <c r="E49" s="22">
        <v>3500</v>
      </c>
      <c r="F49" s="20">
        <v>17387.247500000001</v>
      </c>
      <c r="G49" s="21">
        <v>1.4208797344259301</v>
      </c>
      <c r="H49" s="23">
        <v>6.5748000000000001E-2</v>
      </c>
      <c r="I49" s="46"/>
    </row>
    <row r="50" spans="2:9" x14ac:dyDescent="0.2">
      <c r="B50" s="19" t="s">
        <v>206</v>
      </c>
      <c r="C50" s="19" t="s">
        <v>207</v>
      </c>
      <c r="D50" s="19" t="s">
        <v>38</v>
      </c>
      <c r="E50" s="22">
        <v>3000</v>
      </c>
      <c r="F50" s="20">
        <v>14986.995000000001</v>
      </c>
      <c r="G50" s="21">
        <v>1.22473194652821</v>
      </c>
      <c r="H50" s="23">
        <v>6.3346E-2</v>
      </c>
      <c r="I50" s="46"/>
    </row>
    <row r="51" spans="2:9" x14ac:dyDescent="0.2">
      <c r="B51" s="19" t="s">
        <v>208</v>
      </c>
      <c r="C51" s="19" t="s">
        <v>209</v>
      </c>
      <c r="D51" s="19" t="s">
        <v>38</v>
      </c>
      <c r="E51" s="22">
        <v>3000</v>
      </c>
      <c r="F51" s="20">
        <v>14960.535</v>
      </c>
      <c r="G51" s="21">
        <v>1.2225696446588099</v>
      </c>
      <c r="H51" s="23">
        <v>6.4189999999999997E-2</v>
      </c>
      <c r="I51" s="46"/>
    </row>
    <row r="52" spans="2:9" x14ac:dyDescent="0.2">
      <c r="B52" s="19" t="s">
        <v>210</v>
      </c>
      <c r="C52" s="19" t="s">
        <v>211</v>
      </c>
      <c r="D52" s="19" t="s">
        <v>38</v>
      </c>
      <c r="E52" s="22">
        <v>3000</v>
      </c>
      <c r="F52" s="20">
        <v>14956.245000000001</v>
      </c>
      <c r="G52" s="21">
        <v>1.22221906737159</v>
      </c>
      <c r="H52" s="23">
        <v>6.6750000000000004E-2</v>
      </c>
      <c r="I52" s="46"/>
    </row>
    <row r="53" spans="2:9" x14ac:dyDescent="0.2">
      <c r="B53" s="19" t="s">
        <v>212</v>
      </c>
      <c r="C53" s="19" t="s">
        <v>213</v>
      </c>
      <c r="D53" s="19" t="s">
        <v>38</v>
      </c>
      <c r="E53" s="22">
        <v>3000</v>
      </c>
      <c r="F53" s="20">
        <v>14953.514999999999</v>
      </c>
      <c r="G53" s="21">
        <v>1.22199597273428</v>
      </c>
      <c r="H53" s="23">
        <v>6.6754999999999995E-2</v>
      </c>
      <c r="I53" s="46"/>
    </row>
    <row r="54" spans="2:9" x14ac:dyDescent="0.2">
      <c r="B54" s="19" t="s">
        <v>214</v>
      </c>
      <c r="C54" s="19" t="s">
        <v>215</v>
      </c>
      <c r="D54" s="19" t="s">
        <v>38</v>
      </c>
      <c r="E54" s="22">
        <v>3000</v>
      </c>
      <c r="F54" s="20">
        <v>14950.785</v>
      </c>
      <c r="G54" s="21">
        <v>1.2217728780969599</v>
      </c>
      <c r="H54" s="23">
        <v>6.6750000000000004E-2</v>
      </c>
      <c r="I54" s="46"/>
    </row>
    <row r="55" spans="2:9" x14ac:dyDescent="0.2">
      <c r="B55" s="19" t="s">
        <v>216</v>
      </c>
      <c r="C55" s="19" t="s">
        <v>217</v>
      </c>
      <c r="D55" s="19" t="s">
        <v>38</v>
      </c>
      <c r="E55" s="22">
        <v>3000</v>
      </c>
      <c r="F55" s="20">
        <v>14940.87</v>
      </c>
      <c r="G55" s="21">
        <v>1.2209626277932899</v>
      </c>
      <c r="H55" s="23">
        <v>6.2805E-2</v>
      </c>
      <c r="I55" s="46"/>
    </row>
    <row r="56" spans="2:9" x14ac:dyDescent="0.2">
      <c r="B56" s="19" t="s">
        <v>218</v>
      </c>
      <c r="C56" s="19" t="s">
        <v>219</v>
      </c>
      <c r="D56" s="19" t="s">
        <v>38</v>
      </c>
      <c r="E56" s="22">
        <v>2000</v>
      </c>
      <c r="F56" s="20">
        <v>9996.5300000000007</v>
      </c>
      <c r="G56" s="21">
        <v>0.81691290651845805</v>
      </c>
      <c r="H56" s="23">
        <v>6.3349000000000003E-2</v>
      </c>
      <c r="I56" s="46"/>
    </row>
    <row r="57" spans="2:9" x14ac:dyDescent="0.2">
      <c r="B57" s="19" t="s">
        <v>220</v>
      </c>
      <c r="C57" s="19" t="s">
        <v>221</v>
      </c>
      <c r="D57" s="19" t="s">
        <v>38</v>
      </c>
      <c r="E57" s="22">
        <v>2000</v>
      </c>
      <c r="F57" s="20">
        <v>9994.51</v>
      </c>
      <c r="G57" s="21">
        <v>0.81674783283077201</v>
      </c>
      <c r="H57" s="23">
        <v>6.6892999999999994E-2</v>
      </c>
      <c r="I57" s="46"/>
    </row>
    <row r="58" spans="2:9" x14ac:dyDescent="0.2">
      <c r="B58" s="19" t="s">
        <v>222</v>
      </c>
      <c r="C58" s="19" t="s">
        <v>223</v>
      </c>
      <c r="D58" s="19" t="s">
        <v>38</v>
      </c>
      <c r="E58" s="22">
        <v>2000</v>
      </c>
      <c r="F58" s="20">
        <v>9991.35</v>
      </c>
      <c r="G58" s="21">
        <v>0.81648959874508498</v>
      </c>
      <c r="H58" s="23">
        <v>6.3236000000000001E-2</v>
      </c>
      <c r="I58" s="46"/>
    </row>
    <row r="59" spans="2:9" x14ac:dyDescent="0.2">
      <c r="B59" s="19" t="s">
        <v>224</v>
      </c>
      <c r="C59" s="19" t="s">
        <v>225</v>
      </c>
      <c r="D59" s="19" t="s">
        <v>41</v>
      </c>
      <c r="E59" s="22">
        <v>2000</v>
      </c>
      <c r="F59" s="20">
        <v>9991.0300000000007</v>
      </c>
      <c r="G59" s="21">
        <v>0.81646344845792596</v>
      </c>
      <c r="H59" s="23">
        <v>6.5575999999999995E-2</v>
      </c>
      <c r="I59" s="46"/>
    </row>
    <row r="60" spans="2:9" x14ac:dyDescent="0.2">
      <c r="B60" s="19" t="s">
        <v>226</v>
      </c>
      <c r="C60" s="19" t="s">
        <v>227</v>
      </c>
      <c r="D60" s="19" t="s">
        <v>38</v>
      </c>
      <c r="E60" s="22">
        <v>2000</v>
      </c>
      <c r="F60" s="20">
        <v>9965.3799999999992</v>
      </c>
      <c r="G60" s="21">
        <v>0.81436733950289897</v>
      </c>
      <c r="H60" s="23">
        <v>6.6748000000000002E-2</v>
      </c>
      <c r="I60" s="46"/>
    </row>
    <row r="61" spans="2:9" x14ac:dyDescent="0.2">
      <c r="B61" s="19" t="s">
        <v>228</v>
      </c>
      <c r="C61" s="19" t="s">
        <v>229</v>
      </c>
      <c r="D61" s="19" t="s">
        <v>38</v>
      </c>
      <c r="E61" s="22">
        <v>2000</v>
      </c>
      <c r="F61" s="20">
        <v>9943.73</v>
      </c>
      <c r="G61" s="21">
        <v>0.81259810913734998</v>
      </c>
      <c r="H61" s="23">
        <v>6.2595999999999999E-2</v>
      </c>
      <c r="I61" s="46"/>
    </row>
    <row r="62" spans="2:9" x14ac:dyDescent="0.2">
      <c r="B62" s="19" t="s">
        <v>230</v>
      </c>
      <c r="C62" s="19" t="s">
        <v>231</v>
      </c>
      <c r="D62" s="19" t="s">
        <v>38</v>
      </c>
      <c r="E62" s="22">
        <v>1500</v>
      </c>
      <c r="F62" s="20">
        <v>7474.0349999999999</v>
      </c>
      <c r="G62" s="21">
        <v>0.610775504627174</v>
      </c>
      <c r="H62" s="23">
        <v>6.6748000000000002E-2</v>
      </c>
      <c r="I62" s="46"/>
    </row>
    <row r="63" spans="2:9" x14ac:dyDescent="0.2">
      <c r="B63" s="19" t="s">
        <v>232</v>
      </c>
      <c r="C63" s="19" t="s">
        <v>233</v>
      </c>
      <c r="D63" s="19" t="s">
        <v>38</v>
      </c>
      <c r="E63" s="22">
        <v>1500</v>
      </c>
      <c r="F63" s="20">
        <v>7457.7224999999999</v>
      </c>
      <c r="G63" s="21">
        <v>0.60944245287945997</v>
      </c>
      <c r="H63" s="23">
        <v>6.6747000000000001E-2</v>
      </c>
      <c r="I63" s="46"/>
    </row>
    <row r="64" spans="2:9" x14ac:dyDescent="0.2">
      <c r="B64" s="19" t="s">
        <v>234</v>
      </c>
      <c r="C64" s="19" t="s">
        <v>235</v>
      </c>
      <c r="D64" s="19" t="s">
        <v>38</v>
      </c>
      <c r="E64" s="22">
        <v>1500</v>
      </c>
      <c r="F64" s="20">
        <v>7388.43</v>
      </c>
      <c r="G64" s="21">
        <v>0.60377989421411005</v>
      </c>
      <c r="H64" s="23">
        <v>6.8899000000000002E-2</v>
      </c>
      <c r="I64" s="46"/>
    </row>
    <row r="65" spans="2:9" x14ac:dyDescent="0.2">
      <c r="B65" s="19" t="s">
        <v>236</v>
      </c>
      <c r="C65" s="19" t="s">
        <v>237</v>
      </c>
      <c r="D65" s="19" t="s">
        <v>38</v>
      </c>
      <c r="E65" s="22">
        <v>1000</v>
      </c>
      <c r="F65" s="20">
        <v>4997.3100000000004</v>
      </c>
      <c r="G65" s="21">
        <v>0.40837841099599098</v>
      </c>
      <c r="H65" s="23">
        <v>6.5491999999999995E-2</v>
      </c>
      <c r="I65" s="46"/>
    </row>
    <row r="66" spans="2:9" x14ac:dyDescent="0.2">
      <c r="B66" s="19" t="s">
        <v>238</v>
      </c>
      <c r="C66" s="19" t="s">
        <v>239</v>
      </c>
      <c r="D66" s="19" t="s">
        <v>38</v>
      </c>
      <c r="E66" s="22">
        <v>1000</v>
      </c>
      <c r="F66" s="20">
        <v>4985.3850000000002</v>
      </c>
      <c r="G66" s="21">
        <v>0.40740390420111</v>
      </c>
      <c r="H66" s="23">
        <v>6.2952999999999995E-2</v>
      </c>
      <c r="I66" s="46"/>
    </row>
    <row r="67" spans="2:9" x14ac:dyDescent="0.2">
      <c r="B67" s="19" t="s">
        <v>240</v>
      </c>
      <c r="C67" s="19" t="s">
        <v>241</v>
      </c>
      <c r="D67" s="19" t="s">
        <v>38</v>
      </c>
      <c r="E67" s="22">
        <v>1000</v>
      </c>
      <c r="F67" s="20">
        <v>4963.0450000000001</v>
      </c>
      <c r="G67" s="21">
        <v>0.40557828727887602</v>
      </c>
      <c r="H67" s="23">
        <v>6.7949999999999997E-2</v>
      </c>
      <c r="I67" s="46"/>
    </row>
    <row r="68" spans="2:9" x14ac:dyDescent="0.2">
      <c r="B68" s="19" t="s">
        <v>242</v>
      </c>
      <c r="C68" s="19" t="s">
        <v>243</v>
      </c>
      <c r="D68" s="19" t="s">
        <v>38</v>
      </c>
      <c r="E68" s="22">
        <v>700</v>
      </c>
      <c r="F68" s="20">
        <v>3489.9585000000002</v>
      </c>
      <c r="G68" s="21">
        <v>0.28519817795412999</v>
      </c>
      <c r="H68" s="23">
        <v>6.5648999999999999E-2</v>
      </c>
      <c r="I68" s="46"/>
    </row>
    <row r="69" spans="2:9" x14ac:dyDescent="0.2">
      <c r="B69" s="18" t="s">
        <v>17</v>
      </c>
      <c r="C69" s="18"/>
      <c r="D69" s="18"/>
      <c r="E69" s="18"/>
      <c r="F69" s="24">
        <f>SUM(F34:F68)</f>
        <v>658792.20250000013</v>
      </c>
      <c r="G69" s="25">
        <f>SUM(G34:G68)</f>
        <v>53.83626647806507</v>
      </c>
      <c r="H69" s="18"/>
      <c r="I69" s="18"/>
    </row>
    <row r="70" spans="2:9" x14ac:dyDescent="0.2">
      <c r="B70" s="18" t="s">
        <v>24</v>
      </c>
      <c r="C70" s="19"/>
      <c r="D70" s="19"/>
      <c r="E70" s="19"/>
      <c r="F70" s="20"/>
      <c r="G70" s="21"/>
      <c r="H70" s="19"/>
      <c r="I70" s="19"/>
    </row>
    <row r="71" spans="2:9" x14ac:dyDescent="0.2">
      <c r="B71" s="19" t="s">
        <v>244</v>
      </c>
      <c r="C71" s="19" t="s">
        <v>245</v>
      </c>
      <c r="D71" s="19" t="s">
        <v>107</v>
      </c>
      <c r="E71" s="22">
        <v>60000000</v>
      </c>
      <c r="F71" s="20">
        <v>59610.239999999998</v>
      </c>
      <c r="G71" s="21">
        <v>4.8713277924102503</v>
      </c>
      <c r="H71" s="23">
        <v>5.1880999999999997E-2</v>
      </c>
      <c r="I71" s="46"/>
    </row>
    <row r="72" spans="2:9" x14ac:dyDescent="0.2">
      <c r="B72" s="19" t="s">
        <v>246</v>
      </c>
      <c r="C72" s="19" t="s">
        <v>247</v>
      </c>
      <c r="D72" s="19" t="s">
        <v>107</v>
      </c>
      <c r="E72" s="22">
        <v>48500000</v>
      </c>
      <c r="F72" s="20">
        <v>47990.167999999998</v>
      </c>
      <c r="G72" s="21">
        <v>3.9217396061622498</v>
      </c>
      <c r="H72" s="23">
        <v>5.2401000000000003E-2</v>
      </c>
      <c r="I72" s="46"/>
    </row>
    <row r="73" spans="2:9" x14ac:dyDescent="0.2">
      <c r="B73" s="19" t="s">
        <v>248</v>
      </c>
      <c r="C73" s="19" t="s">
        <v>249</v>
      </c>
      <c r="D73" s="19" t="s">
        <v>107</v>
      </c>
      <c r="E73" s="22">
        <v>35000000</v>
      </c>
      <c r="F73" s="20">
        <v>34838.089999999997</v>
      </c>
      <c r="G73" s="21">
        <v>2.8469564298263101</v>
      </c>
      <c r="H73" s="23">
        <v>5.1403999999999998E-2</v>
      </c>
      <c r="I73" s="46"/>
    </row>
    <row r="74" spans="2:9" x14ac:dyDescent="0.2">
      <c r="B74" s="19" t="s">
        <v>25</v>
      </c>
      <c r="C74" s="19" t="s">
        <v>26</v>
      </c>
      <c r="D74" s="19" t="s">
        <v>107</v>
      </c>
      <c r="E74" s="22">
        <v>34000000</v>
      </c>
      <c r="F74" s="20">
        <v>33608.83</v>
      </c>
      <c r="G74" s="21">
        <v>2.7465017361009001</v>
      </c>
      <c r="H74" s="23">
        <v>5.2449000000000003E-2</v>
      </c>
      <c r="I74" s="46"/>
    </row>
    <row r="75" spans="2:9" x14ac:dyDescent="0.2">
      <c r="B75" s="19" t="s">
        <v>250</v>
      </c>
      <c r="C75" s="19" t="s">
        <v>251</v>
      </c>
      <c r="D75" s="19" t="s">
        <v>107</v>
      </c>
      <c r="E75" s="22">
        <v>25000000</v>
      </c>
      <c r="F75" s="20">
        <v>24762.05</v>
      </c>
      <c r="G75" s="21">
        <v>2.0235459941455098</v>
      </c>
      <c r="H75" s="23">
        <v>5.2350000000000001E-2</v>
      </c>
      <c r="I75" s="46"/>
    </row>
    <row r="76" spans="2:9" x14ac:dyDescent="0.2">
      <c r="B76" s="19" t="s">
        <v>252</v>
      </c>
      <c r="C76" s="19" t="s">
        <v>253</v>
      </c>
      <c r="D76" s="19" t="s">
        <v>107</v>
      </c>
      <c r="E76" s="22">
        <v>12000000</v>
      </c>
      <c r="F76" s="20">
        <v>11898.227999999999</v>
      </c>
      <c r="G76" s="21">
        <v>0.97231899648171005</v>
      </c>
      <c r="H76" s="23">
        <v>5.2037E-2</v>
      </c>
      <c r="I76" s="46"/>
    </row>
    <row r="77" spans="2:9" x14ac:dyDescent="0.2">
      <c r="B77" s="19" t="s">
        <v>254</v>
      </c>
      <c r="C77" s="19" t="s">
        <v>255</v>
      </c>
      <c r="D77" s="19" t="s">
        <v>107</v>
      </c>
      <c r="E77" s="22">
        <v>9500000</v>
      </c>
      <c r="F77" s="20">
        <v>9409.5789999999997</v>
      </c>
      <c r="G77" s="21">
        <v>0.76894747777529304</v>
      </c>
      <c r="H77" s="23">
        <v>5.2350000000000001E-2</v>
      </c>
      <c r="I77" s="46"/>
    </row>
    <row r="78" spans="2:9" x14ac:dyDescent="0.2">
      <c r="B78" s="19" t="s">
        <v>27</v>
      </c>
      <c r="C78" s="19" t="s">
        <v>28</v>
      </c>
      <c r="D78" s="19" t="s">
        <v>107</v>
      </c>
      <c r="E78" s="22">
        <v>2500000</v>
      </c>
      <c r="F78" s="20">
        <v>2498.6025</v>
      </c>
      <c r="G78" s="21">
        <v>0.204184915216509</v>
      </c>
      <c r="H78" s="23">
        <v>5.1036999999999999E-2</v>
      </c>
      <c r="I78" s="46"/>
    </row>
    <row r="79" spans="2:9" x14ac:dyDescent="0.2">
      <c r="B79" s="19" t="s">
        <v>118</v>
      </c>
      <c r="C79" s="19" t="s">
        <v>119</v>
      </c>
      <c r="D79" s="19" t="s">
        <v>107</v>
      </c>
      <c r="E79" s="22">
        <v>1500000</v>
      </c>
      <c r="F79" s="20">
        <v>1497.6975</v>
      </c>
      <c r="G79" s="21">
        <v>0.122391311566156</v>
      </c>
      <c r="H79" s="23">
        <v>5.1012000000000002E-2</v>
      </c>
      <c r="I79" s="46"/>
    </row>
    <row r="80" spans="2:9" x14ac:dyDescent="0.2">
      <c r="B80" s="18" t="s">
        <v>17</v>
      </c>
      <c r="C80" s="18"/>
      <c r="D80" s="18"/>
      <c r="E80" s="18"/>
      <c r="F80" s="31">
        <f>SUM(F70:F79)</f>
        <v>226113.48499999999</v>
      </c>
      <c r="G80" s="32">
        <f>SUM(G70:G79)</f>
        <v>18.477914259684887</v>
      </c>
      <c r="H80" s="18"/>
      <c r="I80" s="18"/>
    </row>
    <row r="81" spans="2:9" x14ac:dyDescent="0.2">
      <c r="B81" s="28" t="s">
        <v>18</v>
      </c>
      <c r="C81" s="28"/>
      <c r="D81" s="28"/>
      <c r="E81" s="28"/>
      <c r="F81" s="29">
        <f>+F33+F69+F80</f>
        <v>1269815.1834999998</v>
      </c>
      <c r="G81" s="30">
        <f>+G33+G69+G80</f>
        <v>103.76884902003542</v>
      </c>
      <c r="H81" s="18"/>
      <c r="I81" s="18"/>
    </row>
    <row r="82" spans="2:9" x14ac:dyDescent="0.2">
      <c r="B82" s="18" t="s">
        <v>108</v>
      </c>
      <c r="C82" s="19"/>
      <c r="D82" s="19"/>
      <c r="E82" s="19"/>
      <c r="F82" s="20"/>
      <c r="G82" s="21"/>
      <c r="H82" s="19"/>
      <c r="I82" s="19"/>
    </row>
    <row r="83" spans="2:9" x14ac:dyDescent="0.2">
      <c r="B83" s="19" t="s">
        <v>109</v>
      </c>
      <c r="C83" s="19" t="s">
        <v>110</v>
      </c>
      <c r="D83" s="19"/>
      <c r="E83" s="22">
        <v>15348.03</v>
      </c>
      <c r="F83" s="20">
        <v>1834.058935</v>
      </c>
      <c r="G83" s="21">
        <v>0.14987864942304999</v>
      </c>
      <c r="H83" s="19"/>
      <c r="I83" s="19"/>
    </row>
    <row r="84" spans="2:9" x14ac:dyDescent="0.2">
      <c r="B84" s="18" t="s">
        <v>17</v>
      </c>
      <c r="C84" s="18"/>
      <c r="D84" s="18"/>
      <c r="E84" s="18"/>
      <c r="F84" s="24">
        <f>SUM(F83:F83)</f>
        <v>1834.058935</v>
      </c>
      <c r="G84" s="25">
        <f>SUM(G83:G83)</f>
        <v>0.14987864942304999</v>
      </c>
      <c r="H84" s="18"/>
      <c r="I84" s="18"/>
    </row>
    <row r="85" spans="2:9" x14ac:dyDescent="0.2">
      <c r="B85" s="18"/>
      <c r="C85" s="19"/>
      <c r="D85" s="19"/>
      <c r="E85" s="19"/>
      <c r="F85" s="20"/>
      <c r="G85" s="21"/>
      <c r="H85" s="19"/>
      <c r="I85" s="19"/>
    </row>
    <row r="86" spans="2:9" x14ac:dyDescent="0.2">
      <c r="B86" s="18" t="s">
        <v>29</v>
      </c>
      <c r="C86" s="18"/>
      <c r="D86" s="18"/>
      <c r="E86" s="18"/>
      <c r="F86" s="24">
        <v>776.97608879999996</v>
      </c>
      <c r="G86" s="25">
        <v>6.34942119912561E-2</v>
      </c>
      <c r="H86" s="23">
        <v>5.0599999999999999E-2</v>
      </c>
      <c r="I86" s="23"/>
    </row>
    <row r="87" spans="2:9" x14ac:dyDescent="0.2">
      <c r="B87" s="19"/>
      <c r="C87" s="19"/>
      <c r="D87" s="19"/>
      <c r="E87" s="19"/>
      <c r="F87" s="20"/>
      <c r="G87" s="21"/>
      <c r="H87" s="19"/>
      <c r="I87" s="19"/>
    </row>
    <row r="88" spans="2:9" x14ac:dyDescent="0.2">
      <c r="B88" s="18" t="s">
        <v>122</v>
      </c>
      <c r="C88" s="19"/>
      <c r="D88" s="19"/>
      <c r="E88" s="19"/>
      <c r="F88" s="20"/>
      <c r="G88" s="21"/>
      <c r="H88" s="19"/>
      <c r="I88" s="19"/>
    </row>
    <row r="89" spans="2:9" x14ac:dyDescent="0.2">
      <c r="B89" s="19" t="s">
        <v>256</v>
      </c>
      <c r="C89" s="19"/>
      <c r="D89" s="19"/>
      <c r="E89" s="19"/>
      <c r="F89" s="20">
        <v>10189.552462199999</v>
      </c>
      <c r="G89" s="21">
        <v>0.83268663406383203</v>
      </c>
      <c r="H89" s="59">
        <v>5.3600000000000002E-2</v>
      </c>
      <c r="I89" s="19"/>
    </row>
    <row r="90" spans="2:9" x14ac:dyDescent="0.2">
      <c r="B90" s="19" t="s">
        <v>256</v>
      </c>
      <c r="C90" s="19"/>
      <c r="D90" s="19"/>
      <c r="E90" s="19"/>
      <c r="F90" s="20">
        <v>4999.6314370999999</v>
      </c>
      <c r="G90" s="21">
        <v>0.408568118017194</v>
      </c>
      <c r="H90" s="59">
        <v>5.3600000000000002E-2</v>
      </c>
      <c r="I90" s="19"/>
    </row>
    <row r="91" spans="2:9" x14ac:dyDescent="0.2">
      <c r="B91" s="19" t="s">
        <v>256</v>
      </c>
      <c r="C91" s="19"/>
      <c r="D91" s="19"/>
      <c r="E91" s="19"/>
      <c r="F91" s="20">
        <v>4894.0355830999997</v>
      </c>
      <c r="G91" s="21">
        <v>0.39993886206463403</v>
      </c>
      <c r="H91" s="59">
        <v>5.3600000000000002E-2</v>
      </c>
      <c r="I91" s="19"/>
    </row>
    <row r="92" spans="2:9" x14ac:dyDescent="0.2">
      <c r="B92" s="18" t="s">
        <v>18</v>
      </c>
      <c r="C92" s="18"/>
      <c r="D92" s="18"/>
      <c r="E92" s="18"/>
      <c r="F92" s="24">
        <v>20083.219482399996</v>
      </c>
      <c r="G92" s="25">
        <v>1.64119361414566</v>
      </c>
      <c r="H92" s="19"/>
      <c r="I92" s="19"/>
    </row>
    <row r="93" spans="2:9" x14ac:dyDescent="0.2">
      <c r="B93" s="19"/>
      <c r="C93" s="19"/>
      <c r="D93" s="19"/>
      <c r="E93" s="19"/>
      <c r="F93" s="20"/>
      <c r="G93" s="21"/>
      <c r="H93" s="19"/>
      <c r="I93" s="19"/>
    </row>
    <row r="94" spans="2:9" x14ac:dyDescent="0.2">
      <c r="B94" s="42" t="s">
        <v>31</v>
      </c>
      <c r="C94" s="42"/>
      <c r="D94" s="42"/>
      <c r="E94" s="42"/>
      <c r="F94" s="24">
        <f>F95-(F33+F69+F80+F84+F86+F92)</f>
        <v>-68813.5066242998</v>
      </c>
      <c r="G94" s="25">
        <f>G95-(G33+G69+G80+G84+G86+G92)</f>
        <v>-5.6234154955953812</v>
      </c>
      <c r="H94" s="18"/>
      <c r="I94" s="18"/>
    </row>
    <row r="95" spans="2:9" x14ac:dyDescent="0.2">
      <c r="B95" s="38" t="s">
        <v>30</v>
      </c>
      <c r="C95" s="38"/>
      <c r="D95" s="38"/>
      <c r="E95" s="38"/>
      <c r="F95" s="39">
        <v>1223695.9313819001</v>
      </c>
      <c r="G95" s="40">
        <v>100</v>
      </c>
      <c r="H95" s="41"/>
      <c r="I95" s="41"/>
    </row>
    <row r="97" spans="2:9" x14ac:dyDescent="0.2">
      <c r="B97" s="13" t="s">
        <v>112</v>
      </c>
    </row>
    <row r="98" spans="2:9" ht="39.950000000000003" customHeight="1" x14ac:dyDescent="0.2">
      <c r="B98" s="62" t="s">
        <v>113</v>
      </c>
      <c r="C98" s="62"/>
      <c r="D98" s="62"/>
      <c r="E98" s="62"/>
      <c r="F98" s="62"/>
      <c r="G98" s="62"/>
      <c r="H98" s="62"/>
      <c r="I98" s="62"/>
    </row>
    <row r="99" spans="2:9" x14ac:dyDescent="0.2">
      <c r="B99" s="13"/>
    </row>
    <row r="100" spans="2:9" x14ac:dyDescent="0.2">
      <c r="B100" s="57" t="s">
        <v>333</v>
      </c>
    </row>
    <row r="101" spans="2:9" x14ac:dyDescent="0.2">
      <c r="B101" s="13"/>
    </row>
    <row r="102" spans="2:9" x14ac:dyDescent="0.2">
      <c r="B102" s="13" t="s">
        <v>32</v>
      </c>
    </row>
    <row r="103" spans="2:9" x14ac:dyDescent="0.2">
      <c r="B103" s="13"/>
    </row>
    <row r="104" spans="2:9" x14ac:dyDescent="0.2">
      <c r="B104" s="50" t="s">
        <v>312</v>
      </c>
      <c r="C104" s="48"/>
      <c r="D104" s="48"/>
      <c r="E104" s="44"/>
    </row>
    <row r="105" spans="2:9" x14ac:dyDescent="0.2">
      <c r="B105" s="50" t="s">
        <v>313</v>
      </c>
      <c r="C105" s="48"/>
      <c r="D105" s="48"/>
      <c r="E105" s="44"/>
    </row>
    <row r="106" spans="2:9" x14ac:dyDescent="0.2">
      <c r="B106" s="48"/>
      <c r="C106" s="48"/>
      <c r="D106" s="48"/>
      <c r="E106" s="44"/>
    </row>
    <row r="107" spans="2:9" ht="22.5" x14ac:dyDescent="0.2">
      <c r="B107" s="51" t="s">
        <v>314</v>
      </c>
      <c r="C107" s="52" t="s">
        <v>325</v>
      </c>
      <c r="D107" s="52" t="s">
        <v>327</v>
      </c>
      <c r="E107" s="44"/>
    </row>
    <row r="108" spans="2:9" x14ac:dyDescent="0.2">
      <c r="B108" s="53" t="s">
        <v>315</v>
      </c>
      <c r="C108" s="54">
        <v>1069.3387</v>
      </c>
      <c r="D108" s="54">
        <v>1072.3444</v>
      </c>
      <c r="E108" s="44"/>
    </row>
    <row r="109" spans="2:9" x14ac:dyDescent="0.2">
      <c r="B109" s="48"/>
      <c r="C109" s="48"/>
      <c r="D109" s="48"/>
      <c r="E109" s="44"/>
    </row>
    <row r="110" spans="2:9" x14ac:dyDescent="0.2">
      <c r="B110" s="50" t="s">
        <v>328</v>
      </c>
      <c r="C110" s="48"/>
      <c r="D110" s="48"/>
      <c r="E110" s="44"/>
    </row>
    <row r="111" spans="2:9" x14ac:dyDescent="0.2">
      <c r="B111" s="50" t="s">
        <v>329</v>
      </c>
      <c r="C111" s="48"/>
      <c r="D111" s="48"/>
      <c r="E111" s="44"/>
    </row>
    <row r="112" spans="2:9" x14ac:dyDescent="0.2">
      <c r="B112" s="50" t="s">
        <v>330</v>
      </c>
      <c r="C112" s="48"/>
      <c r="D112" s="48"/>
      <c r="E112" s="44"/>
    </row>
    <row r="113" spans="2:9" x14ac:dyDescent="0.2">
      <c r="B113" s="55" t="s">
        <v>335</v>
      </c>
      <c r="C113" s="48"/>
      <c r="D113" s="48"/>
      <c r="E113" s="44"/>
    </row>
    <row r="114" spans="2:9" x14ac:dyDescent="0.2">
      <c r="B114" s="50" t="s">
        <v>331</v>
      </c>
      <c r="C114" s="48"/>
      <c r="D114" s="48"/>
      <c r="E114" s="44"/>
    </row>
    <row r="115" spans="2:9" x14ac:dyDescent="0.2">
      <c r="B115" s="13"/>
    </row>
    <row r="117" spans="2:9" x14ac:dyDescent="0.2">
      <c r="B117" s="13" t="s">
        <v>305</v>
      </c>
      <c r="H117" s="10"/>
      <c r="I117" s="10"/>
    </row>
    <row r="118" spans="2:9" x14ac:dyDescent="0.2">
      <c r="B118" s="13"/>
      <c r="C118" s="13"/>
      <c r="D118" s="43"/>
      <c r="E118" s="13"/>
      <c r="H118" s="10"/>
      <c r="I118" s="10"/>
    </row>
    <row r="119" spans="2:9" x14ac:dyDescent="0.2">
      <c r="D119" s="44"/>
      <c r="E119" s="44"/>
      <c r="H119" s="10"/>
      <c r="I119" s="10"/>
    </row>
    <row r="120" spans="2:9" x14ac:dyDescent="0.2">
      <c r="H120" s="10"/>
      <c r="I120" s="10"/>
    </row>
    <row r="121" spans="2:9" x14ac:dyDescent="0.2">
      <c r="H121" s="10"/>
      <c r="I121" s="10"/>
    </row>
    <row r="122" spans="2:9" x14ac:dyDescent="0.2">
      <c r="H122" s="10"/>
      <c r="I122" s="10"/>
    </row>
    <row r="123" spans="2:9" x14ac:dyDescent="0.2">
      <c r="H123" s="10"/>
      <c r="I123" s="10"/>
    </row>
    <row r="124" spans="2:9" x14ac:dyDescent="0.2">
      <c r="H124" s="10"/>
      <c r="I124" s="10"/>
    </row>
    <row r="125" spans="2:9" x14ac:dyDescent="0.2">
      <c r="H125" s="10"/>
      <c r="I125" s="10"/>
    </row>
    <row r="126" spans="2:9" x14ac:dyDescent="0.2">
      <c r="H126" s="10"/>
      <c r="I126" s="10"/>
    </row>
    <row r="127" spans="2:9" x14ac:dyDescent="0.2">
      <c r="H127" s="10"/>
      <c r="I127" s="10"/>
    </row>
    <row r="128" spans="2:9" x14ac:dyDescent="0.2">
      <c r="H128" s="10"/>
      <c r="I128" s="10"/>
    </row>
    <row r="129" spans="2:9" x14ac:dyDescent="0.2">
      <c r="H129" s="10"/>
      <c r="I129" s="10"/>
    </row>
    <row r="130" spans="2:9" x14ac:dyDescent="0.2">
      <c r="H130" s="10"/>
      <c r="I130" s="10"/>
    </row>
    <row r="131" spans="2:9" x14ac:dyDescent="0.2">
      <c r="H131" s="10"/>
      <c r="I131" s="10"/>
    </row>
    <row r="132" spans="2:9" x14ac:dyDescent="0.2">
      <c r="H132" s="10"/>
      <c r="I132" s="10"/>
    </row>
    <row r="133" spans="2:9" x14ac:dyDescent="0.2">
      <c r="H133" s="10"/>
      <c r="I133" s="10"/>
    </row>
    <row r="134" spans="2:9" x14ac:dyDescent="0.2">
      <c r="H134" s="10"/>
      <c r="I134" s="10"/>
    </row>
    <row r="135" spans="2:9" x14ac:dyDescent="0.2">
      <c r="H135" s="10"/>
      <c r="I135" s="10"/>
    </row>
    <row r="136" spans="2:9" x14ac:dyDescent="0.2">
      <c r="H136" s="10"/>
      <c r="I136" s="10"/>
    </row>
    <row r="137" spans="2:9" x14ac:dyDescent="0.2">
      <c r="H137" s="10"/>
      <c r="I137" s="10"/>
    </row>
    <row r="138" spans="2:9" x14ac:dyDescent="0.2">
      <c r="B138" s="13" t="s">
        <v>304</v>
      </c>
      <c r="H138" s="10"/>
      <c r="I138" s="10"/>
    </row>
    <row r="139" spans="2:9" x14ac:dyDescent="0.2">
      <c r="B139" s="13" t="s">
        <v>308</v>
      </c>
      <c r="H139" s="10"/>
      <c r="I139" s="10"/>
    </row>
    <row r="140" spans="2:9" x14ac:dyDescent="0.2">
      <c r="H140" s="10"/>
      <c r="I140" s="10"/>
    </row>
    <row r="141" spans="2:9" x14ac:dyDescent="0.2">
      <c r="H141" s="10"/>
      <c r="I141" s="10"/>
    </row>
    <row r="142" spans="2:9" x14ac:dyDescent="0.2">
      <c r="H142" s="10"/>
      <c r="I142" s="10"/>
    </row>
    <row r="143" spans="2:9" x14ac:dyDescent="0.2">
      <c r="H143" s="10"/>
      <c r="I143" s="10"/>
    </row>
    <row r="144" spans="2:9" x14ac:dyDescent="0.2">
      <c r="H144" s="10"/>
      <c r="I144" s="10"/>
    </row>
    <row r="145" spans="8:9" x14ac:dyDescent="0.2">
      <c r="H145" s="10"/>
      <c r="I145" s="10"/>
    </row>
    <row r="146" spans="8:9" x14ac:dyDescent="0.2">
      <c r="H146" s="10"/>
      <c r="I146" s="10"/>
    </row>
    <row r="147" spans="8:9" x14ac:dyDescent="0.2">
      <c r="H147" s="10"/>
      <c r="I147" s="10"/>
    </row>
    <row r="148" spans="8:9" x14ac:dyDescent="0.2">
      <c r="H148" s="10"/>
      <c r="I148" s="10"/>
    </row>
    <row r="149" spans="8:9" x14ac:dyDescent="0.2">
      <c r="H149" s="10"/>
      <c r="I149" s="10"/>
    </row>
    <row r="150" spans="8:9" x14ac:dyDescent="0.2">
      <c r="H150" s="10"/>
      <c r="I150" s="10"/>
    </row>
    <row r="151" spans="8:9" x14ac:dyDescent="0.2">
      <c r="H151" s="10"/>
      <c r="I151" s="10"/>
    </row>
    <row r="152" spans="8:9" x14ac:dyDescent="0.2">
      <c r="H152" s="10"/>
      <c r="I152" s="10"/>
    </row>
    <row r="153" spans="8:9" x14ac:dyDescent="0.2">
      <c r="H153" s="10"/>
      <c r="I153" s="10"/>
    </row>
    <row r="154" spans="8:9" x14ac:dyDescent="0.2">
      <c r="H154" s="10"/>
      <c r="I154" s="10"/>
    </row>
    <row r="155" spans="8:9" x14ac:dyDescent="0.2">
      <c r="H155" s="10"/>
      <c r="I155" s="10"/>
    </row>
    <row r="156" spans="8:9" x14ac:dyDescent="0.2">
      <c r="H156" s="10"/>
      <c r="I156" s="10"/>
    </row>
    <row r="157" spans="8:9" x14ac:dyDescent="0.2">
      <c r="H157" s="10"/>
      <c r="I157" s="10"/>
    </row>
    <row r="158" spans="8:9" x14ac:dyDescent="0.2">
      <c r="H158" s="10"/>
      <c r="I158" s="10"/>
    </row>
  </sheetData>
  <mergeCells count="2">
    <mergeCell ref="B1:C1"/>
    <mergeCell ref="B98:I98"/>
  </mergeCells>
  <conditionalFormatting sqref="G1:G3 G5:G97 G99:G158">
    <cfRule type="cellIs" dxfId="3" priority="2" stopIfTrue="1" operator="between">
      <formula>0.009</formula>
      <formula>-0.009</formula>
    </cfRule>
  </conditionalFormatting>
  <hyperlinks>
    <hyperlink ref="A2" location="Index!A1" display="-" xr:uid="{B9DC4070-E7FF-4131-A382-B9FE6C1F3DC7}"/>
  </hyperlinks>
  <pageMargins left="0.7" right="0.7" top="0.75" bottom="0.75" header="0.3" footer="0.3"/>
  <pageSetup paperSize="9" scale="43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1A6F-3A45-46BE-8B82-4769C37579F1}">
  <dimension ref="A1:I67"/>
  <sheetViews>
    <sheetView view="pageBreakPreview" zoomScaleNormal="100" zoomScaleSheetLayoutView="100" workbookViewId="0"/>
  </sheetViews>
  <sheetFormatPr defaultColWidth="9.140625" defaultRowHeight="11.25" x14ac:dyDescent="0.2"/>
  <cols>
    <col min="1" max="1" width="7.140625" style="6" customWidth="1"/>
    <col min="2" max="2" width="52.7109375" style="6" bestFit="1" customWidth="1"/>
    <col min="3" max="3" width="14.28515625" style="6" customWidth="1"/>
    <col min="4" max="4" width="17.140625" style="6" customWidth="1"/>
    <col min="5" max="5" width="13.85546875" style="6" bestFit="1" customWidth="1"/>
    <col min="6" max="6" width="12.7109375" style="8" bestFit="1" customWidth="1"/>
    <col min="7" max="7" width="6.7109375" style="11" bestFit="1" customWidth="1"/>
    <col min="8" max="8" width="13.85546875" style="6" bestFit="1" customWidth="1"/>
    <col min="9" max="9" width="14.28515625" style="6" customWidth="1"/>
    <col min="10" max="16384" width="9.140625" style="6"/>
  </cols>
  <sheetData>
    <row r="1" spans="1:9" s="1" customFormat="1" ht="16.7" customHeight="1" x14ac:dyDescent="0.2">
      <c r="B1" s="60" t="s">
        <v>13</v>
      </c>
      <c r="C1" s="61"/>
      <c r="D1" s="9"/>
      <c r="F1" s="5"/>
      <c r="G1" s="11"/>
    </row>
    <row r="2" spans="1:9" s="1" customFormat="1" ht="15" x14ac:dyDescent="0.25">
      <c r="A2" s="47" t="s">
        <v>324</v>
      </c>
      <c r="F2" s="5"/>
      <c r="G2" s="11"/>
    </row>
    <row r="3" spans="1:9" s="1" customFormat="1" ht="12" x14ac:dyDescent="0.2">
      <c r="B3" s="7" t="s">
        <v>9</v>
      </c>
      <c r="C3" s="2"/>
      <c r="D3" s="3"/>
      <c r="E3" s="3"/>
      <c r="F3" s="4"/>
      <c r="G3" s="11"/>
    </row>
    <row r="4" spans="1:9" s="1" customFormat="1" ht="25.5" customHeight="1" x14ac:dyDescent="0.2">
      <c r="B4" s="14" t="s">
        <v>7</v>
      </c>
      <c r="C4" s="14" t="s">
        <v>8</v>
      </c>
      <c r="D4" s="15" t="s">
        <v>111</v>
      </c>
      <c r="E4" s="15" t="s">
        <v>0</v>
      </c>
      <c r="F4" s="16" t="s">
        <v>4</v>
      </c>
      <c r="G4" s="17" t="s">
        <v>5</v>
      </c>
      <c r="H4" s="45" t="s">
        <v>6</v>
      </c>
      <c r="I4" s="58" t="s">
        <v>34</v>
      </c>
    </row>
    <row r="5" spans="1:9" x14ac:dyDescent="0.2">
      <c r="B5" s="18" t="s">
        <v>104</v>
      </c>
      <c r="C5" s="19"/>
      <c r="D5" s="19"/>
      <c r="E5" s="19"/>
      <c r="F5" s="20"/>
      <c r="G5" s="21"/>
      <c r="H5" s="19"/>
      <c r="I5" s="19"/>
    </row>
    <row r="6" spans="1:9" x14ac:dyDescent="0.2">
      <c r="B6" s="19" t="s">
        <v>257</v>
      </c>
      <c r="C6" s="19" t="s">
        <v>258</v>
      </c>
      <c r="D6" s="19" t="s">
        <v>107</v>
      </c>
      <c r="E6" s="22">
        <v>1490000</v>
      </c>
      <c r="F6" s="20">
        <v>1508.86042</v>
      </c>
      <c r="G6" s="21">
        <v>47.340080983361297</v>
      </c>
      <c r="H6" s="23">
        <v>6.8725949632000002E-2</v>
      </c>
      <c r="I6" s="46"/>
    </row>
    <row r="7" spans="1:9" x14ac:dyDescent="0.2">
      <c r="B7" s="19" t="s">
        <v>259</v>
      </c>
      <c r="C7" s="19" t="s">
        <v>260</v>
      </c>
      <c r="D7" s="19" t="s">
        <v>107</v>
      </c>
      <c r="E7" s="22">
        <v>951100</v>
      </c>
      <c r="F7" s="20">
        <v>934.63075240000001</v>
      </c>
      <c r="G7" s="21">
        <v>29.323782983290101</v>
      </c>
      <c r="H7" s="23">
        <v>6.8486036488000099E-2</v>
      </c>
      <c r="I7" s="46"/>
    </row>
    <row r="8" spans="1:9" x14ac:dyDescent="0.2">
      <c r="B8" s="19" t="s">
        <v>261</v>
      </c>
      <c r="C8" s="19" t="s">
        <v>262</v>
      </c>
      <c r="D8" s="19" t="s">
        <v>107</v>
      </c>
      <c r="E8" s="22">
        <v>690100</v>
      </c>
      <c r="F8" s="20">
        <v>673.36231459999999</v>
      </c>
      <c r="G8" s="21">
        <v>21.126557554149102</v>
      </c>
      <c r="H8" s="23">
        <v>6.8120091500499899E-2</v>
      </c>
      <c r="I8" s="46"/>
    </row>
    <row r="9" spans="1:9" x14ac:dyDescent="0.2">
      <c r="B9" s="18" t="s">
        <v>18</v>
      </c>
      <c r="C9" s="18"/>
      <c r="D9" s="18"/>
      <c r="E9" s="18"/>
      <c r="F9" s="24">
        <f>SUM(F6:F8)</f>
        <v>3116.8534869999999</v>
      </c>
      <c r="G9" s="25">
        <f>SUM(G6:G8)</f>
        <v>97.790421520800507</v>
      </c>
      <c r="H9" s="18"/>
      <c r="I9" s="18"/>
    </row>
    <row r="10" spans="1:9" x14ac:dyDescent="0.2">
      <c r="B10" s="18"/>
      <c r="C10" s="19"/>
      <c r="D10" s="19"/>
      <c r="E10" s="19"/>
      <c r="F10" s="20"/>
      <c r="G10" s="21"/>
      <c r="H10" s="19"/>
      <c r="I10" s="19"/>
    </row>
    <row r="11" spans="1:9" x14ac:dyDescent="0.2">
      <c r="B11" s="18" t="s">
        <v>29</v>
      </c>
      <c r="C11" s="18"/>
      <c r="D11" s="18"/>
      <c r="E11" s="18"/>
      <c r="F11" s="24">
        <v>12.0153657</v>
      </c>
      <c r="G11" s="25">
        <v>0.37697879654282501</v>
      </c>
      <c r="H11" s="23">
        <v>5.0599999999999999E-2</v>
      </c>
      <c r="I11" s="23"/>
    </row>
    <row r="12" spans="1:9" x14ac:dyDescent="0.2">
      <c r="B12" s="19"/>
      <c r="C12" s="19"/>
      <c r="D12" s="19"/>
      <c r="E12" s="19"/>
      <c r="F12" s="20"/>
      <c r="G12" s="21"/>
      <c r="H12" s="19"/>
      <c r="I12" s="19"/>
    </row>
    <row r="13" spans="1:9" x14ac:dyDescent="0.2">
      <c r="B13" s="42" t="s">
        <v>31</v>
      </c>
      <c r="C13" s="42"/>
      <c r="D13" s="42"/>
      <c r="E13" s="42"/>
      <c r="F13" s="24">
        <f>F14-(F9+F11)</f>
        <v>58.410063300000274</v>
      </c>
      <c r="G13" s="25">
        <f>G14-(G9+G11)</f>
        <v>1.8325996826566637</v>
      </c>
      <c r="H13" s="18"/>
      <c r="I13" s="18"/>
    </row>
    <row r="14" spans="1:9" x14ac:dyDescent="0.2">
      <c r="B14" s="38" t="s">
        <v>30</v>
      </c>
      <c r="C14" s="38"/>
      <c r="D14" s="38"/>
      <c r="E14" s="38"/>
      <c r="F14" s="39">
        <v>3187.2789160000002</v>
      </c>
      <c r="G14" s="40">
        <v>100</v>
      </c>
      <c r="H14" s="41"/>
      <c r="I14" s="41"/>
    </row>
    <row r="16" spans="1:9" ht="39.950000000000003" customHeight="1" x14ac:dyDescent="0.2">
      <c r="B16" s="62" t="s">
        <v>113</v>
      </c>
      <c r="C16" s="62"/>
      <c r="D16" s="62"/>
      <c r="E16" s="62"/>
      <c r="F16" s="62"/>
      <c r="G16" s="62"/>
      <c r="H16" s="62"/>
      <c r="I16" s="62"/>
    </row>
    <row r="17" spans="2:9" x14ac:dyDescent="0.2">
      <c r="B17" s="13" t="s">
        <v>32</v>
      </c>
    </row>
    <row r="18" spans="2:9" x14ac:dyDescent="0.2">
      <c r="B18" s="13"/>
    </row>
    <row r="19" spans="2:9" x14ac:dyDescent="0.2">
      <c r="B19" s="50" t="s">
        <v>312</v>
      </c>
      <c r="C19" s="48"/>
      <c r="D19" s="48"/>
    </row>
    <row r="20" spans="2:9" x14ac:dyDescent="0.2">
      <c r="B20" s="50" t="s">
        <v>313</v>
      </c>
      <c r="C20" s="48"/>
      <c r="D20" s="48"/>
    </row>
    <row r="21" spans="2:9" x14ac:dyDescent="0.2">
      <c r="B21" s="48"/>
      <c r="C21" s="48"/>
      <c r="D21" s="48"/>
    </row>
    <row r="22" spans="2:9" ht="22.5" x14ac:dyDescent="0.2">
      <c r="B22" s="51" t="s">
        <v>314</v>
      </c>
      <c r="C22" s="52" t="s">
        <v>325</v>
      </c>
      <c r="D22" s="52" t="s">
        <v>326</v>
      </c>
    </row>
    <row r="23" spans="2:9" x14ac:dyDescent="0.2">
      <c r="B23" s="53" t="s">
        <v>315</v>
      </c>
      <c r="C23" s="54">
        <v>10.4176</v>
      </c>
      <c r="D23" s="54">
        <v>10.497299999999999</v>
      </c>
    </row>
    <row r="24" spans="2:9" x14ac:dyDescent="0.2">
      <c r="B24" s="48"/>
      <c r="C24" s="48"/>
      <c r="D24" s="48"/>
    </row>
    <row r="25" spans="2:9" x14ac:dyDescent="0.2">
      <c r="B25" s="50" t="s">
        <v>328</v>
      </c>
      <c r="C25" s="48"/>
      <c r="D25" s="48"/>
    </row>
    <row r="26" spans="2:9" x14ac:dyDescent="0.2">
      <c r="B26" s="50" t="s">
        <v>329</v>
      </c>
      <c r="C26" s="48"/>
      <c r="D26" s="48"/>
    </row>
    <row r="27" spans="2:9" x14ac:dyDescent="0.2">
      <c r="B27" s="50" t="s">
        <v>330</v>
      </c>
      <c r="C27" s="48"/>
      <c r="D27" s="48"/>
    </row>
    <row r="28" spans="2:9" x14ac:dyDescent="0.2">
      <c r="B28" s="55" t="s">
        <v>336</v>
      </c>
      <c r="C28" s="48"/>
      <c r="D28" s="48"/>
    </row>
    <row r="29" spans="2:9" x14ac:dyDescent="0.2">
      <c r="B29" s="50" t="s">
        <v>331</v>
      </c>
      <c r="C29" s="48"/>
      <c r="D29" s="48"/>
    </row>
    <row r="30" spans="2:9" x14ac:dyDescent="0.2">
      <c r="B30" s="13"/>
    </row>
    <row r="32" spans="2:9" x14ac:dyDescent="0.2">
      <c r="B32" s="13" t="s">
        <v>33</v>
      </c>
      <c r="H32" s="10"/>
      <c r="I32" s="10"/>
    </row>
    <row r="33" spans="8:9" x14ac:dyDescent="0.2">
      <c r="H33" s="10"/>
      <c r="I33" s="10"/>
    </row>
    <row r="34" spans="8:9" x14ac:dyDescent="0.2">
      <c r="H34" s="10"/>
      <c r="I34" s="10"/>
    </row>
    <row r="35" spans="8:9" x14ac:dyDescent="0.2">
      <c r="H35" s="10"/>
      <c r="I35" s="10"/>
    </row>
    <row r="36" spans="8:9" x14ac:dyDescent="0.2">
      <c r="H36" s="10"/>
      <c r="I36" s="10"/>
    </row>
    <row r="37" spans="8:9" x14ac:dyDescent="0.2">
      <c r="H37" s="10"/>
      <c r="I37" s="10"/>
    </row>
    <row r="38" spans="8:9" x14ac:dyDescent="0.2">
      <c r="H38" s="10"/>
      <c r="I38" s="10"/>
    </row>
    <row r="39" spans="8:9" x14ac:dyDescent="0.2">
      <c r="H39" s="10"/>
      <c r="I39" s="10"/>
    </row>
    <row r="40" spans="8:9" x14ac:dyDescent="0.2">
      <c r="H40" s="10"/>
      <c r="I40" s="10"/>
    </row>
    <row r="41" spans="8:9" x14ac:dyDescent="0.2">
      <c r="H41" s="10"/>
      <c r="I41" s="10"/>
    </row>
    <row r="42" spans="8:9" x14ac:dyDescent="0.2">
      <c r="H42" s="10"/>
      <c r="I42" s="10"/>
    </row>
    <row r="43" spans="8:9" x14ac:dyDescent="0.2">
      <c r="H43" s="10"/>
      <c r="I43" s="10"/>
    </row>
    <row r="44" spans="8:9" x14ac:dyDescent="0.2">
      <c r="H44" s="10"/>
      <c r="I44" s="10"/>
    </row>
    <row r="45" spans="8:9" x14ac:dyDescent="0.2">
      <c r="H45" s="10"/>
      <c r="I45" s="10"/>
    </row>
    <row r="46" spans="8:9" x14ac:dyDescent="0.2">
      <c r="H46" s="10"/>
      <c r="I46" s="10"/>
    </row>
    <row r="47" spans="8:9" x14ac:dyDescent="0.2">
      <c r="H47" s="10"/>
      <c r="I47" s="10"/>
    </row>
    <row r="48" spans="8:9" x14ac:dyDescent="0.2">
      <c r="H48" s="10"/>
      <c r="I48" s="10"/>
    </row>
    <row r="49" spans="2:9" x14ac:dyDescent="0.2">
      <c r="H49" s="10"/>
      <c r="I49" s="10"/>
    </row>
    <row r="50" spans="2:9" x14ac:dyDescent="0.2">
      <c r="B50" s="13" t="s">
        <v>304</v>
      </c>
      <c r="H50" s="10"/>
      <c r="I50" s="10"/>
    </row>
    <row r="51" spans="2:9" x14ac:dyDescent="0.2">
      <c r="B51" s="13" t="s">
        <v>309</v>
      </c>
      <c r="H51" s="10"/>
      <c r="I51" s="10"/>
    </row>
    <row r="52" spans="2:9" x14ac:dyDescent="0.2">
      <c r="H52" s="10"/>
      <c r="I52" s="10"/>
    </row>
    <row r="53" spans="2:9" x14ac:dyDescent="0.2">
      <c r="H53" s="10"/>
      <c r="I53" s="10"/>
    </row>
    <row r="54" spans="2:9" x14ac:dyDescent="0.2">
      <c r="H54" s="10"/>
      <c r="I54" s="10"/>
    </row>
    <row r="55" spans="2:9" x14ac:dyDescent="0.2">
      <c r="H55" s="10"/>
      <c r="I55" s="10"/>
    </row>
    <row r="56" spans="2:9" x14ac:dyDescent="0.2">
      <c r="H56" s="10"/>
      <c r="I56" s="10"/>
    </row>
    <row r="57" spans="2:9" x14ac:dyDescent="0.2">
      <c r="H57" s="10"/>
      <c r="I57" s="10"/>
    </row>
    <row r="58" spans="2:9" x14ac:dyDescent="0.2">
      <c r="H58" s="10"/>
      <c r="I58" s="10"/>
    </row>
    <row r="59" spans="2:9" x14ac:dyDescent="0.2">
      <c r="H59" s="10"/>
      <c r="I59" s="10"/>
    </row>
    <row r="60" spans="2:9" x14ac:dyDescent="0.2">
      <c r="H60" s="10"/>
      <c r="I60" s="10"/>
    </row>
    <row r="61" spans="2:9" x14ac:dyDescent="0.2">
      <c r="H61" s="10"/>
      <c r="I61" s="10"/>
    </row>
    <row r="62" spans="2:9" x14ac:dyDescent="0.2">
      <c r="H62" s="10"/>
      <c r="I62" s="10"/>
    </row>
    <row r="63" spans="2:9" x14ac:dyDescent="0.2">
      <c r="H63" s="10"/>
      <c r="I63" s="10"/>
    </row>
    <row r="64" spans="2:9" x14ac:dyDescent="0.2">
      <c r="H64" s="10"/>
      <c r="I64" s="10"/>
    </row>
    <row r="65" spans="8:9" x14ac:dyDescent="0.2">
      <c r="H65" s="10"/>
      <c r="I65" s="10"/>
    </row>
    <row r="66" spans="8:9" x14ac:dyDescent="0.2">
      <c r="H66" s="10"/>
      <c r="I66" s="10"/>
    </row>
    <row r="67" spans="8:9" x14ac:dyDescent="0.2">
      <c r="H67" s="10"/>
      <c r="I67" s="10"/>
    </row>
  </sheetData>
  <mergeCells count="2">
    <mergeCell ref="B1:C1"/>
    <mergeCell ref="B16:I16"/>
  </mergeCells>
  <conditionalFormatting sqref="G1:G3 G5:G15 G17:G67">
    <cfRule type="cellIs" dxfId="2" priority="2" stopIfTrue="1" operator="between">
      <formula>0.009</formula>
      <formula>-0.009</formula>
    </cfRule>
  </conditionalFormatting>
  <hyperlinks>
    <hyperlink ref="A2" location="Index!A1" display="-" xr:uid="{DFBFBFDB-9EAD-4C8A-BA6E-3E9C13865E74}"/>
  </hyperlinks>
  <pageMargins left="0.7" right="0.7" top="0.75" bottom="0.75" header="0.3" footer="0.3"/>
  <pageSetup paperSize="9" scale="60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49A9-6560-4F73-AA47-A90B7CE6CF40}">
  <dimension ref="A1:I118"/>
  <sheetViews>
    <sheetView view="pageBreakPreview" zoomScaleNormal="100" zoomScaleSheetLayoutView="100" workbookViewId="0"/>
  </sheetViews>
  <sheetFormatPr defaultColWidth="9.140625" defaultRowHeight="11.25" x14ac:dyDescent="0.2"/>
  <cols>
    <col min="1" max="1" width="7.140625" style="6" customWidth="1"/>
    <col min="2" max="2" width="52.7109375" style="6" bestFit="1" customWidth="1"/>
    <col min="3" max="3" width="13.85546875" style="6" customWidth="1"/>
    <col min="4" max="4" width="16.140625" style="6" customWidth="1"/>
    <col min="5" max="5" width="13.85546875" style="6" bestFit="1" customWidth="1"/>
    <col min="6" max="6" width="12.7109375" style="8" bestFit="1" customWidth="1"/>
    <col min="7" max="7" width="6.7109375" style="11" bestFit="1" customWidth="1"/>
    <col min="8" max="8" width="13.85546875" style="6" bestFit="1" customWidth="1"/>
    <col min="9" max="9" width="13.5703125" style="6" customWidth="1"/>
    <col min="10" max="16384" width="9.140625" style="6"/>
  </cols>
  <sheetData>
    <row r="1" spans="1:9" s="1" customFormat="1" ht="16.7" customHeight="1" x14ac:dyDescent="0.2">
      <c r="B1" s="60" t="s">
        <v>14</v>
      </c>
      <c r="C1" s="61"/>
      <c r="D1" s="9"/>
      <c r="F1" s="5"/>
      <c r="G1" s="11"/>
    </row>
    <row r="2" spans="1:9" s="1" customFormat="1" ht="15" x14ac:dyDescent="0.25">
      <c r="A2" s="47" t="s">
        <v>324</v>
      </c>
      <c r="F2" s="5"/>
      <c r="G2" s="11"/>
    </row>
    <row r="3" spans="1:9" s="1" customFormat="1" ht="12" x14ac:dyDescent="0.2">
      <c r="B3" s="7" t="s">
        <v>9</v>
      </c>
      <c r="C3" s="2"/>
      <c r="D3" s="3"/>
      <c r="E3" s="3"/>
      <c r="F3" s="4"/>
      <c r="G3" s="11"/>
    </row>
    <row r="4" spans="1:9" s="1" customFormat="1" ht="25.5" customHeight="1" x14ac:dyDescent="0.2">
      <c r="B4" s="14" t="s">
        <v>7</v>
      </c>
      <c r="C4" s="14" t="s">
        <v>8</v>
      </c>
      <c r="D4" s="15" t="s">
        <v>111</v>
      </c>
      <c r="E4" s="15" t="s">
        <v>0</v>
      </c>
      <c r="F4" s="16" t="s">
        <v>4</v>
      </c>
      <c r="G4" s="17" t="s">
        <v>5</v>
      </c>
      <c r="H4" s="45" t="s">
        <v>6</v>
      </c>
      <c r="I4" s="58" t="s">
        <v>34</v>
      </c>
    </row>
    <row r="5" spans="1:9" x14ac:dyDescent="0.2">
      <c r="B5" s="18" t="s">
        <v>19</v>
      </c>
      <c r="C5" s="19"/>
      <c r="D5" s="19"/>
      <c r="E5" s="19"/>
      <c r="F5" s="20"/>
      <c r="G5" s="21"/>
      <c r="H5" s="19"/>
      <c r="I5" s="19"/>
    </row>
    <row r="6" spans="1:9" x14ac:dyDescent="0.2">
      <c r="B6" s="18" t="s">
        <v>16</v>
      </c>
      <c r="C6" s="19"/>
      <c r="D6" s="19"/>
      <c r="E6" s="19"/>
      <c r="F6" s="20"/>
      <c r="G6" s="21"/>
      <c r="H6" s="19"/>
      <c r="I6" s="19"/>
    </row>
    <row r="7" spans="1:9" x14ac:dyDescent="0.2">
      <c r="B7" s="19" t="s">
        <v>263</v>
      </c>
      <c r="C7" s="19" t="s">
        <v>264</v>
      </c>
      <c r="D7" s="19" t="s">
        <v>20</v>
      </c>
      <c r="E7" s="22">
        <v>5000</v>
      </c>
      <c r="F7" s="20">
        <v>4971.2749999999996</v>
      </c>
      <c r="G7" s="21">
        <v>6.9765739652340297</v>
      </c>
      <c r="H7" s="23">
        <v>7.6999999999999999E-2</v>
      </c>
      <c r="I7" s="46"/>
    </row>
    <row r="8" spans="1:9" x14ac:dyDescent="0.2">
      <c r="B8" s="19" t="s">
        <v>265</v>
      </c>
      <c r="C8" s="19" t="s">
        <v>266</v>
      </c>
      <c r="D8" s="19" t="s">
        <v>20</v>
      </c>
      <c r="E8" s="22">
        <v>5000</v>
      </c>
      <c r="F8" s="20">
        <v>4953.5150000000003</v>
      </c>
      <c r="G8" s="21">
        <v>6.9516499862502599</v>
      </c>
      <c r="H8" s="23">
        <v>7.6950000000000005E-2</v>
      </c>
      <c r="I8" s="46"/>
    </row>
    <row r="9" spans="1:9" x14ac:dyDescent="0.2">
      <c r="B9" s="19" t="s">
        <v>267</v>
      </c>
      <c r="C9" s="19" t="s">
        <v>268</v>
      </c>
      <c r="D9" s="19" t="s">
        <v>20</v>
      </c>
      <c r="E9" s="22">
        <v>2500</v>
      </c>
      <c r="F9" s="20">
        <v>2520.6950000000002</v>
      </c>
      <c r="G9" s="21">
        <v>3.5374858786318599</v>
      </c>
      <c r="H9" s="23">
        <v>7.1687000000000001E-2</v>
      </c>
      <c r="I9" s="46"/>
    </row>
    <row r="10" spans="1:9" x14ac:dyDescent="0.2">
      <c r="B10" s="19" t="s">
        <v>269</v>
      </c>
      <c r="C10" s="19" t="s">
        <v>270</v>
      </c>
      <c r="D10" s="19" t="s">
        <v>20</v>
      </c>
      <c r="E10" s="22">
        <v>250</v>
      </c>
      <c r="F10" s="20">
        <v>2510.5174999999999</v>
      </c>
      <c r="G10" s="21">
        <v>3.5232030072294198</v>
      </c>
      <c r="H10" s="23">
        <v>7.4099999999999999E-2</v>
      </c>
      <c r="I10" s="46"/>
    </row>
    <row r="11" spans="1:9" x14ac:dyDescent="0.2">
      <c r="B11" s="19" t="s">
        <v>271</v>
      </c>
      <c r="C11" s="19" t="s">
        <v>272</v>
      </c>
      <c r="D11" s="19" t="s">
        <v>20</v>
      </c>
      <c r="E11" s="22">
        <v>2500</v>
      </c>
      <c r="F11" s="20">
        <v>2508.3125</v>
      </c>
      <c r="G11" s="21">
        <v>3.52010856051437</v>
      </c>
      <c r="H11" s="23">
        <v>7.2499999999999995E-2</v>
      </c>
      <c r="I11" s="46"/>
    </row>
    <row r="12" spans="1:9" x14ac:dyDescent="0.2">
      <c r="B12" s="19" t="s">
        <v>273</v>
      </c>
      <c r="C12" s="19" t="s">
        <v>274</v>
      </c>
      <c r="D12" s="19" t="s">
        <v>275</v>
      </c>
      <c r="E12" s="22">
        <v>2500</v>
      </c>
      <c r="F12" s="20">
        <v>2507.1975000000002</v>
      </c>
      <c r="G12" s="21">
        <v>3.5185437949419098</v>
      </c>
      <c r="H12" s="23">
        <v>7.2900000000000006E-2</v>
      </c>
      <c r="I12" s="46"/>
    </row>
    <row r="13" spans="1:9" x14ac:dyDescent="0.2">
      <c r="B13" s="19" t="s">
        <v>276</v>
      </c>
      <c r="C13" s="19" t="s">
        <v>277</v>
      </c>
      <c r="D13" s="19" t="s">
        <v>20</v>
      </c>
      <c r="E13" s="22">
        <v>2500</v>
      </c>
      <c r="F13" s="20">
        <v>2506.9724999999999</v>
      </c>
      <c r="G13" s="21">
        <v>3.5182280350730299</v>
      </c>
      <c r="H13" s="23">
        <v>7.3200000000000001E-2</v>
      </c>
      <c r="I13" s="46"/>
    </row>
    <row r="14" spans="1:9" x14ac:dyDescent="0.2">
      <c r="B14" s="19" t="s">
        <v>278</v>
      </c>
      <c r="C14" s="19" t="s">
        <v>279</v>
      </c>
      <c r="D14" s="19" t="s">
        <v>20</v>
      </c>
      <c r="E14" s="22">
        <v>2500</v>
      </c>
      <c r="F14" s="20">
        <v>2490.3575000000001</v>
      </c>
      <c r="G14" s="21">
        <v>3.4949109229775699</v>
      </c>
      <c r="H14" s="23">
        <v>7.485E-2</v>
      </c>
      <c r="I14" s="46"/>
    </row>
    <row r="15" spans="1:9" x14ac:dyDescent="0.2">
      <c r="B15" s="19" t="s">
        <v>280</v>
      </c>
      <c r="C15" s="19" t="s">
        <v>281</v>
      </c>
      <c r="D15" s="19" t="s">
        <v>20</v>
      </c>
      <c r="E15" s="22">
        <v>2500</v>
      </c>
      <c r="F15" s="20">
        <v>2488.7125000000001</v>
      </c>
      <c r="G15" s="21">
        <v>3.4926023674917399</v>
      </c>
      <c r="H15" s="23">
        <v>7.0900000000000005E-2</v>
      </c>
      <c r="I15" s="46"/>
    </row>
    <row r="16" spans="1:9" x14ac:dyDescent="0.2">
      <c r="B16" s="19" t="s">
        <v>282</v>
      </c>
      <c r="C16" s="19" t="s">
        <v>283</v>
      </c>
      <c r="D16" s="19" t="s">
        <v>20</v>
      </c>
      <c r="E16" s="22">
        <v>2500</v>
      </c>
      <c r="F16" s="20">
        <v>2484.35</v>
      </c>
      <c r="G16" s="21">
        <v>3.48648013447841</v>
      </c>
      <c r="H16" s="23">
        <v>7.6550000000000007E-2</v>
      </c>
      <c r="I16" s="46"/>
    </row>
    <row r="17" spans="2:9" x14ac:dyDescent="0.2">
      <c r="B17" s="19" t="s">
        <v>284</v>
      </c>
      <c r="C17" s="19" t="s">
        <v>285</v>
      </c>
      <c r="D17" s="19" t="s">
        <v>20</v>
      </c>
      <c r="E17" s="22">
        <v>2500</v>
      </c>
      <c r="F17" s="20">
        <v>2473.3924999999999</v>
      </c>
      <c r="G17" s="21">
        <v>3.47110262886385</v>
      </c>
      <c r="H17" s="23">
        <v>7.7200000000000005E-2</v>
      </c>
      <c r="I17" s="46"/>
    </row>
    <row r="18" spans="2:9" x14ac:dyDescent="0.2">
      <c r="B18" s="18" t="s">
        <v>17</v>
      </c>
      <c r="C18" s="18"/>
      <c r="D18" s="18"/>
      <c r="E18" s="18"/>
      <c r="F18" s="31">
        <f>SUM(F6:F17)</f>
        <v>32415.297500000008</v>
      </c>
      <c r="G18" s="32">
        <f>SUM(G6:G17)</f>
        <v>45.490889281686449</v>
      </c>
      <c r="H18" s="18"/>
      <c r="I18" s="18"/>
    </row>
    <row r="19" spans="2:9" x14ac:dyDescent="0.2">
      <c r="B19" s="28" t="s">
        <v>21</v>
      </c>
      <c r="C19" s="33"/>
      <c r="D19" s="33"/>
      <c r="E19" s="33"/>
      <c r="F19" s="34"/>
      <c r="G19" s="35"/>
      <c r="H19" s="19"/>
      <c r="I19" s="19"/>
    </row>
    <row r="20" spans="2:9" x14ac:dyDescent="0.2">
      <c r="B20" s="18" t="s">
        <v>17</v>
      </c>
      <c r="C20" s="18"/>
      <c r="D20" s="18"/>
      <c r="E20" s="18"/>
      <c r="F20" s="26" t="s">
        <v>22</v>
      </c>
      <c r="G20" s="27" t="s">
        <v>22</v>
      </c>
      <c r="H20" s="18"/>
      <c r="I20" s="18"/>
    </row>
    <row r="21" spans="2:9" x14ac:dyDescent="0.2">
      <c r="B21" s="28" t="s">
        <v>18</v>
      </c>
      <c r="C21" s="28"/>
      <c r="D21" s="28"/>
      <c r="E21" s="28"/>
      <c r="F21" s="36">
        <f>F18</f>
        <v>32415.297500000008</v>
      </c>
      <c r="G21" s="37">
        <f>G18</f>
        <v>45.490889281686449</v>
      </c>
      <c r="H21" s="18"/>
      <c r="I21" s="18"/>
    </row>
    <row r="22" spans="2:9" x14ac:dyDescent="0.2">
      <c r="B22" s="18" t="s">
        <v>23</v>
      </c>
      <c r="C22" s="19"/>
      <c r="D22" s="19"/>
      <c r="E22" s="19"/>
      <c r="F22" s="20"/>
      <c r="G22" s="21"/>
      <c r="H22" s="19"/>
      <c r="I22" s="19"/>
    </row>
    <row r="23" spans="2:9" x14ac:dyDescent="0.2">
      <c r="B23" s="18" t="s">
        <v>35</v>
      </c>
      <c r="C23" s="19"/>
      <c r="D23" s="19"/>
      <c r="E23" s="19"/>
      <c r="F23" s="20"/>
      <c r="G23" s="21"/>
      <c r="H23" s="19"/>
      <c r="I23" s="19"/>
    </row>
    <row r="24" spans="2:9" x14ac:dyDescent="0.2">
      <c r="B24" s="19" t="s">
        <v>286</v>
      </c>
      <c r="C24" s="19" t="s">
        <v>287</v>
      </c>
      <c r="D24" s="19" t="s">
        <v>38</v>
      </c>
      <c r="E24" s="22">
        <v>1000</v>
      </c>
      <c r="F24" s="20">
        <v>4823.96</v>
      </c>
      <c r="G24" s="21">
        <v>6.7698354537478496</v>
      </c>
      <c r="H24" s="23">
        <v>6.6599000000000005E-2</v>
      </c>
      <c r="I24" s="46"/>
    </row>
    <row r="25" spans="2:9" x14ac:dyDescent="0.2">
      <c r="B25" s="19" t="s">
        <v>69</v>
      </c>
      <c r="C25" s="19" t="s">
        <v>70</v>
      </c>
      <c r="D25" s="19" t="s">
        <v>41</v>
      </c>
      <c r="E25" s="22">
        <v>1000</v>
      </c>
      <c r="F25" s="20">
        <v>4816.1149999999998</v>
      </c>
      <c r="G25" s="21">
        <v>6.7588259596528202</v>
      </c>
      <c r="H25" s="23">
        <v>6.7001000000000005E-2</v>
      </c>
      <c r="I25" s="46"/>
    </row>
    <row r="26" spans="2:9" x14ac:dyDescent="0.2">
      <c r="B26" s="19" t="s">
        <v>65</v>
      </c>
      <c r="C26" s="19" t="s">
        <v>66</v>
      </c>
      <c r="D26" s="19" t="s">
        <v>38</v>
      </c>
      <c r="E26" s="22">
        <v>1000</v>
      </c>
      <c r="F26" s="20">
        <v>4815.3249999999998</v>
      </c>
      <c r="G26" s="21">
        <v>6.75771729166875</v>
      </c>
      <c r="H26" s="23">
        <v>6.7299999999999999E-2</v>
      </c>
      <c r="I26" s="46"/>
    </row>
    <row r="27" spans="2:9" x14ac:dyDescent="0.2">
      <c r="B27" s="19" t="s">
        <v>44</v>
      </c>
      <c r="C27" s="19" t="s">
        <v>45</v>
      </c>
      <c r="D27" s="19" t="s">
        <v>38</v>
      </c>
      <c r="E27" s="22">
        <v>800</v>
      </c>
      <c r="F27" s="20">
        <v>3858.18</v>
      </c>
      <c r="G27" s="21">
        <v>5.41448182632959</v>
      </c>
      <c r="H27" s="23">
        <v>6.6750000000000004E-2</v>
      </c>
      <c r="I27" s="46"/>
    </row>
    <row r="28" spans="2:9" x14ac:dyDescent="0.2">
      <c r="B28" s="19" t="s">
        <v>288</v>
      </c>
      <c r="C28" s="19" t="s">
        <v>289</v>
      </c>
      <c r="D28" s="19" t="s">
        <v>38</v>
      </c>
      <c r="E28" s="22">
        <v>500</v>
      </c>
      <c r="F28" s="20">
        <v>2445.6075000000001</v>
      </c>
      <c r="G28" s="21">
        <v>3.4321097934998699</v>
      </c>
      <c r="H28" s="23">
        <v>6.6001000000000004E-2</v>
      </c>
      <c r="I28" s="46"/>
    </row>
    <row r="29" spans="2:9" x14ac:dyDescent="0.2">
      <c r="B29" s="19" t="s">
        <v>290</v>
      </c>
      <c r="C29" s="19" t="s">
        <v>291</v>
      </c>
      <c r="D29" s="19" t="s">
        <v>62</v>
      </c>
      <c r="E29" s="22">
        <v>500</v>
      </c>
      <c r="F29" s="20">
        <v>2414.5225</v>
      </c>
      <c r="G29" s="21">
        <v>3.3884858133922999</v>
      </c>
      <c r="H29" s="23">
        <v>6.7299999999999999E-2</v>
      </c>
      <c r="I29" s="46"/>
    </row>
    <row r="30" spans="2:9" x14ac:dyDescent="0.2">
      <c r="B30" s="19" t="s">
        <v>292</v>
      </c>
      <c r="C30" s="19" t="s">
        <v>293</v>
      </c>
      <c r="D30" s="19" t="s">
        <v>38</v>
      </c>
      <c r="E30" s="22">
        <v>500</v>
      </c>
      <c r="F30" s="20">
        <v>2411.5524999999998</v>
      </c>
      <c r="G30" s="21">
        <v>3.3843177831230502</v>
      </c>
      <c r="H30" s="23">
        <v>6.6601999999999995E-2</v>
      </c>
      <c r="I30" s="46"/>
    </row>
    <row r="31" spans="2:9" x14ac:dyDescent="0.2">
      <c r="B31" s="19" t="s">
        <v>67</v>
      </c>
      <c r="C31" s="19" t="s">
        <v>68</v>
      </c>
      <c r="D31" s="19" t="s">
        <v>38</v>
      </c>
      <c r="E31" s="22">
        <v>500</v>
      </c>
      <c r="F31" s="20">
        <v>2409.6624999999999</v>
      </c>
      <c r="G31" s="21">
        <v>3.3816654002244402</v>
      </c>
      <c r="H31" s="23">
        <v>6.6750000000000004E-2</v>
      </c>
      <c r="I31" s="46"/>
    </row>
    <row r="32" spans="2:9" x14ac:dyDescent="0.2">
      <c r="B32" s="19" t="s">
        <v>294</v>
      </c>
      <c r="C32" s="19" t="s">
        <v>295</v>
      </c>
      <c r="D32" s="19" t="s">
        <v>38</v>
      </c>
      <c r="E32" s="22">
        <v>500</v>
      </c>
      <c r="F32" s="20">
        <v>2400.58</v>
      </c>
      <c r="G32" s="21">
        <v>3.3689192268505601</v>
      </c>
      <c r="H32" s="23">
        <v>6.8400000000000002E-2</v>
      </c>
      <c r="I32" s="46"/>
    </row>
    <row r="33" spans="2:9" x14ac:dyDescent="0.2">
      <c r="B33" s="18" t="s">
        <v>17</v>
      </c>
      <c r="C33" s="18"/>
      <c r="D33" s="18"/>
      <c r="E33" s="18"/>
      <c r="F33" s="24">
        <f>SUM(F23:F32)</f>
        <v>30395.504999999997</v>
      </c>
      <c r="G33" s="25">
        <f>SUM(G23:G32)</f>
        <v>42.65635854848923</v>
      </c>
      <c r="H33" s="18"/>
      <c r="I33" s="18"/>
    </row>
    <row r="34" spans="2:9" x14ac:dyDescent="0.2">
      <c r="B34" s="18" t="s">
        <v>24</v>
      </c>
      <c r="C34" s="19"/>
      <c r="D34" s="19"/>
      <c r="E34" s="19"/>
      <c r="F34" s="20"/>
      <c r="G34" s="21"/>
      <c r="H34" s="19"/>
      <c r="I34" s="19"/>
    </row>
    <row r="35" spans="2:9" x14ac:dyDescent="0.2">
      <c r="B35" s="19" t="s">
        <v>296</v>
      </c>
      <c r="C35" s="19" t="s">
        <v>297</v>
      </c>
      <c r="D35" s="19" t="s">
        <v>107</v>
      </c>
      <c r="E35" s="22">
        <v>2500000</v>
      </c>
      <c r="F35" s="20">
        <v>2486.3449999999998</v>
      </c>
      <c r="G35" s="21">
        <v>3.4892798719824998</v>
      </c>
      <c r="H35" s="23">
        <v>5.1399E-2</v>
      </c>
      <c r="I35" s="46"/>
    </row>
    <row r="36" spans="2:9" x14ac:dyDescent="0.2">
      <c r="B36" s="18" t="s">
        <v>17</v>
      </c>
      <c r="C36" s="18"/>
      <c r="D36" s="18"/>
      <c r="E36" s="18"/>
      <c r="F36" s="31">
        <f>SUM(F34:F35)</f>
        <v>2486.3449999999998</v>
      </c>
      <c r="G36" s="32">
        <f>SUM(G34:G35)</f>
        <v>3.4892798719824998</v>
      </c>
      <c r="H36" s="18"/>
      <c r="I36" s="18"/>
    </row>
    <row r="37" spans="2:9" x14ac:dyDescent="0.2">
      <c r="B37" s="28" t="s">
        <v>18</v>
      </c>
      <c r="C37" s="28"/>
      <c r="D37" s="28"/>
      <c r="E37" s="28"/>
      <c r="F37" s="29">
        <f>+F33+F36</f>
        <v>32881.85</v>
      </c>
      <c r="G37" s="30">
        <f>+G33+G36</f>
        <v>46.145638420471727</v>
      </c>
      <c r="H37" s="18"/>
      <c r="I37" s="18"/>
    </row>
    <row r="38" spans="2:9" x14ac:dyDescent="0.2">
      <c r="B38" s="18" t="s">
        <v>104</v>
      </c>
      <c r="C38" s="19"/>
      <c r="D38" s="19"/>
      <c r="E38" s="19"/>
      <c r="F38" s="20"/>
      <c r="G38" s="21"/>
      <c r="H38" s="19"/>
      <c r="I38" s="19"/>
    </row>
    <row r="39" spans="2:9" x14ac:dyDescent="0.2">
      <c r="B39" s="19" t="s">
        <v>298</v>
      </c>
      <c r="C39" s="19" t="s">
        <v>299</v>
      </c>
      <c r="D39" s="19" t="s">
        <v>107</v>
      </c>
      <c r="E39" s="22">
        <v>1500000</v>
      </c>
      <c r="F39" s="20">
        <v>1503.6195</v>
      </c>
      <c r="G39" s="21">
        <v>2.1101453163058199</v>
      </c>
      <c r="H39" s="23">
        <v>5.45905E-2</v>
      </c>
      <c r="I39" s="46"/>
    </row>
    <row r="40" spans="2:9" x14ac:dyDescent="0.2">
      <c r="B40" s="19" t="s">
        <v>300</v>
      </c>
      <c r="C40" s="19" t="s">
        <v>301</v>
      </c>
      <c r="D40" s="19" t="s">
        <v>107</v>
      </c>
      <c r="E40" s="22">
        <v>500000</v>
      </c>
      <c r="F40" s="20">
        <v>501.44749999999999</v>
      </c>
      <c r="G40" s="21">
        <v>0.70371998600594199</v>
      </c>
      <c r="H40" s="23">
        <v>5.2708499999999998E-2</v>
      </c>
      <c r="I40" s="46"/>
    </row>
    <row r="41" spans="2:9" x14ac:dyDescent="0.2">
      <c r="B41" s="18" t="s">
        <v>18</v>
      </c>
      <c r="C41" s="18"/>
      <c r="D41" s="18"/>
      <c r="E41" s="18"/>
      <c r="F41" s="24">
        <f>SUM(F39:F40)</f>
        <v>2005.067</v>
      </c>
      <c r="G41" s="25">
        <f>SUM(G39:G40)</f>
        <v>2.8138653023117621</v>
      </c>
      <c r="H41" s="18"/>
      <c r="I41" s="18"/>
    </row>
    <row r="42" spans="2:9" x14ac:dyDescent="0.2">
      <c r="B42" s="18" t="s">
        <v>108</v>
      </c>
      <c r="C42" s="19"/>
      <c r="D42" s="19"/>
      <c r="E42" s="19"/>
      <c r="F42" s="20"/>
      <c r="G42" s="21"/>
      <c r="H42" s="19"/>
      <c r="I42" s="19"/>
    </row>
    <row r="43" spans="2:9" x14ac:dyDescent="0.2">
      <c r="B43" s="19" t="s">
        <v>109</v>
      </c>
      <c r="C43" s="19" t="s">
        <v>110</v>
      </c>
      <c r="D43" s="19"/>
      <c r="E43" s="22">
        <v>1462.9459999999999</v>
      </c>
      <c r="F43" s="20">
        <v>174.81912550000001</v>
      </c>
      <c r="G43" s="21">
        <v>0.24533717398218399</v>
      </c>
      <c r="H43" s="19"/>
      <c r="I43" s="19"/>
    </row>
    <row r="44" spans="2:9" x14ac:dyDescent="0.2">
      <c r="B44" s="18" t="s">
        <v>17</v>
      </c>
      <c r="C44" s="18"/>
      <c r="D44" s="18"/>
      <c r="E44" s="18"/>
      <c r="F44" s="24">
        <f>SUM(F43:F43)</f>
        <v>174.81912550000001</v>
      </c>
      <c r="G44" s="25">
        <f>SUM(G43:G43)</f>
        <v>0.24533717398218399</v>
      </c>
      <c r="H44" s="18"/>
      <c r="I44" s="18"/>
    </row>
    <row r="45" spans="2:9" x14ac:dyDescent="0.2">
      <c r="B45" s="18"/>
      <c r="C45" s="19"/>
      <c r="D45" s="19"/>
      <c r="E45" s="19"/>
      <c r="F45" s="20"/>
      <c r="G45" s="21"/>
      <c r="H45" s="19"/>
      <c r="I45" s="19"/>
    </row>
    <row r="46" spans="2:9" x14ac:dyDescent="0.2">
      <c r="B46" s="18" t="s">
        <v>29</v>
      </c>
      <c r="C46" s="18"/>
      <c r="D46" s="18"/>
      <c r="E46" s="18"/>
      <c r="F46" s="24">
        <v>1655.8140398999999</v>
      </c>
      <c r="G46" s="25">
        <v>2.3237316628099101</v>
      </c>
      <c r="H46" s="23">
        <v>5.0599999999999999E-2</v>
      </c>
      <c r="I46" s="23"/>
    </row>
    <row r="47" spans="2:9" x14ac:dyDescent="0.2">
      <c r="B47" s="19"/>
      <c r="C47" s="19"/>
      <c r="D47" s="19"/>
      <c r="E47" s="19"/>
      <c r="F47" s="20"/>
      <c r="G47" s="21"/>
      <c r="H47" s="19"/>
      <c r="I47" s="19"/>
    </row>
    <row r="48" spans="2:9" x14ac:dyDescent="0.2">
      <c r="B48" s="18" t="s">
        <v>122</v>
      </c>
      <c r="C48" s="19"/>
      <c r="D48" s="19"/>
      <c r="E48" s="19"/>
      <c r="F48" s="20"/>
      <c r="G48" s="21"/>
      <c r="H48" s="19"/>
      <c r="I48" s="19"/>
    </row>
    <row r="49" spans="2:9" x14ac:dyDescent="0.2">
      <c r="B49" s="19" t="s">
        <v>123</v>
      </c>
      <c r="C49" s="19"/>
      <c r="D49" s="19"/>
      <c r="E49" s="19"/>
      <c r="F49" s="20">
        <v>1275.2516028</v>
      </c>
      <c r="G49" s="21">
        <v>1.7896590172978699</v>
      </c>
      <c r="H49" s="59">
        <v>5.2499999999999998E-2</v>
      </c>
      <c r="I49" s="19"/>
    </row>
    <row r="50" spans="2:9" x14ac:dyDescent="0.2">
      <c r="B50" s="18" t="s">
        <v>18</v>
      </c>
      <c r="C50" s="18"/>
      <c r="D50" s="18"/>
      <c r="E50" s="18"/>
      <c r="F50" s="24">
        <v>1275.2516028</v>
      </c>
      <c r="G50" s="25">
        <v>1.7896590172978699</v>
      </c>
      <c r="H50" s="19"/>
      <c r="I50" s="19"/>
    </row>
    <row r="51" spans="2:9" x14ac:dyDescent="0.2">
      <c r="B51" s="19"/>
      <c r="C51" s="19"/>
      <c r="D51" s="19"/>
      <c r="E51" s="19"/>
      <c r="F51" s="20"/>
      <c r="G51" s="21"/>
      <c r="H51" s="19"/>
      <c r="I51" s="19"/>
    </row>
    <row r="52" spans="2:9" x14ac:dyDescent="0.2">
      <c r="B52" s="42" t="s">
        <v>31</v>
      </c>
      <c r="C52" s="42"/>
      <c r="D52" s="42"/>
      <c r="E52" s="42"/>
      <c r="F52" s="24">
        <f>F53-(F18+F33+F36+F41+F44+F46+F50)</f>
        <v>848.58094150001125</v>
      </c>
      <c r="G52" s="25">
        <f>G53-(G18+G33+G36+G41+G44+G46+G50)</f>
        <v>1.1908791414401065</v>
      </c>
      <c r="H52" s="18"/>
      <c r="I52" s="18"/>
    </row>
    <row r="53" spans="2:9" x14ac:dyDescent="0.2">
      <c r="B53" s="38" t="s">
        <v>30</v>
      </c>
      <c r="C53" s="38"/>
      <c r="D53" s="38"/>
      <c r="E53" s="38"/>
      <c r="F53" s="39">
        <v>71256.680209700004</v>
      </c>
      <c r="G53" s="40">
        <v>100</v>
      </c>
      <c r="H53" s="41"/>
      <c r="I53" s="41"/>
    </row>
    <row r="55" spans="2:9" x14ac:dyDescent="0.2">
      <c r="B55" s="13" t="s">
        <v>112</v>
      </c>
    </row>
    <row r="56" spans="2:9" ht="39.950000000000003" customHeight="1" x14ac:dyDescent="0.2">
      <c r="B56" s="62" t="s">
        <v>113</v>
      </c>
      <c r="C56" s="62"/>
      <c r="D56" s="62"/>
      <c r="E56" s="62"/>
      <c r="F56" s="62"/>
      <c r="G56" s="62"/>
      <c r="H56" s="62"/>
      <c r="I56" s="62"/>
    </row>
    <row r="57" spans="2:9" x14ac:dyDescent="0.2">
      <c r="B57" s="13" t="s">
        <v>32</v>
      </c>
    </row>
    <row r="58" spans="2:9" x14ac:dyDescent="0.2">
      <c r="B58" s="13"/>
    </row>
    <row r="59" spans="2:9" x14ac:dyDescent="0.2">
      <c r="B59" s="50" t="s">
        <v>312</v>
      </c>
      <c r="C59" s="48"/>
      <c r="D59" s="48"/>
    </row>
    <row r="60" spans="2:9" x14ac:dyDescent="0.2">
      <c r="B60" s="50" t="s">
        <v>313</v>
      </c>
      <c r="C60" s="48"/>
      <c r="D60" s="48"/>
    </row>
    <row r="61" spans="2:9" x14ac:dyDescent="0.2">
      <c r="B61" s="48"/>
      <c r="C61" s="48"/>
      <c r="D61" s="48"/>
    </row>
    <row r="62" spans="2:9" ht="22.5" x14ac:dyDescent="0.2">
      <c r="B62" s="51" t="s">
        <v>314</v>
      </c>
      <c r="C62" s="52" t="s">
        <v>325</v>
      </c>
      <c r="D62" s="52" t="s">
        <v>326</v>
      </c>
    </row>
    <row r="63" spans="2:9" x14ac:dyDescent="0.2">
      <c r="B63" s="53" t="s">
        <v>315</v>
      </c>
      <c r="C63" s="54">
        <v>1034.5572</v>
      </c>
      <c r="D63" s="54">
        <v>1038.2877000000001</v>
      </c>
    </row>
    <row r="64" spans="2:9" x14ac:dyDescent="0.2">
      <c r="B64" s="48"/>
      <c r="C64" s="48"/>
      <c r="D64" s="48"/>
    </row>
    <row r="65" spans="2:9" x14ac:dyDescent="0.2">
      <c r="B65" s="50" t="s">
        <v>328</v>
      </c>
      <c r="C65" s="48"/>
      <c r="D65" s="48"/>
    </row>
    <row r="66" spans="2:9" x14ac:dyDescent="0.2">
      <c r="B66" s="50" t="s">
        <v>329</v>
      </c>
      <c r="C66" s="48"/>
      <c r="D66" s="48"/>
    </row>
    <row r="67" spans="2:9" x14ac:dyDescent="0.2">
      <c r="B67" s="50" t="s">
        <v>330</v>
      </c>
      <c r="C67" s="48"/>
      <c r="D67" s="48"/>
    </row>
    <row r="68" spans="2:9" x14ac:dyDescent="0.2">
      <c r="B68" s="55" t="s">
        <v>337</v>
      </c>
      <c r="C68" s="48"/>
      <c r="D68" s="48"/>
    </row>
    <row r="69" spans="2:9" x14ac:dyDescent="0.2">
      <c r="B69" s="50" t="s">
        <v>331</v>
      </c>
      <c r="C69" s="48"/>
      <c r="D69" s="48"/>
    </row>
    <row r="70" spans="2:9" x14ac:dyDescent="0.2">
      <c r="B70" s="13"/>
    </row>
    <row r="72" spans="2:9" x14ac:dyDescent="0.2">
      <c r="B72" s="13" t="s">
        <v>33</v>
      </c>
      <c r="H72" s="10"/>
      <c r="I72" s="10"/>
    </row>
    <row r="73" spans="2:9" x14ac:dyDescent="0.2">
      <c r="H73" s="10"/>
      <c r="I73" s="10"/>
    </row>
    <row r="74" spans="2:9" x14ac:dyDescent="0.2">
      <c r="H74" s="10"/>
      <c r="I74" s="10"/>
    </row>
    <row r="75" spans="2:9" x14ac:dyDescent="0.2">
      <c r="H75" s="10"/>
      <c r="I75" s="10"/>
    </row>
    <row r="76" spans="2:9" x14ac:dyDescent="0.2">
      <c r="H76" s="10"/>
      <c r="I76" s="10"/>
    </row>
    <row r="77" spans="2:9" x14ac:dyDescent="0.2">
      <c r="H77" s="10"/>
      <c r="I77" s="10"/>
    </row>
    <row r="78" spans="2:9" x14ac:dyDescent="0.2">
      <c r="H78" s="10"/>
      <c r="I78" s="10"/>
    </row>
    <row r="79" spans="2:9" x14ac:dyDescent="0.2">
      <c r="H79" s="10"/>
      <c r="I79" s="10"/>
    </row>
    <row r="80" spans="2:9" x14ac:dyDescent="0.2">
      <c r="H80" s="10"/>
      <c r="I80" s="10"/>
    </row>
    <row r="81" spans="2:9" x14ac:dyDescent="0.2">
      <c r="H81" s="10"/>
      <c r="I81" s="10"/>
    </row>
    <row r="82" spans="2:9" x14ac:dyDescent="0.2">
      <c r="H82" s="10"/>
      <c r="I82" s="10"/>
    </row>
    <row r="83" spans="2:9" x14ac:dyDescent="0.2">
      <c r="H83" s="10"/>
      <c r="I83" s="10"/>
    </row>
    <row r="84" spans="2:9" x14ac:dyDescent="0.2">
      <c r="H84" s="10"/>
      <c r="I84" s="10"/>
    </row>
    <row r="85" spans="2:9" x14ac:dyDescent="0.2">
      <c r="H85" s="10"/>
      <c r="I85" s="10"/>
    </row>
    <row r="86" spans="2:9" x14ac:dyDescent="0.2">
      <c r="H86" s="10"/>
      <c r="I86" s="10"/>
    </row>
    <row r="87" spans="2:9" x14ac:dyDescent="0.2">
      <c r="H87" s="10"/>
      <c r="I87" s="10"/>
    </row>
    <row r="88" spans="2:9" x14ac:dyDescent="0.2">
      <c r="H88" s="10"/>
      <c r="I88" s="10"/>
    </row>
    <row r="89" spans="2:9" x14ac:dyDescent="0.2">
      <c r="H89" s="10"/>
      <c r="I89" s="10"/>
    </row>
    <row r="90" spans="2:9" x14ac:dyDescent="0.2">
      <c r="H90" s="10"/>
      <c r="I90" s="10"/>
    </row>
    <row r="91" spans="2:9" x14ac:dyDescent="0.2">
      <c r="H91" s="10"/>
      <c r="I91" s="10"/>
    </row>
    <row r="92" spans="2:9" x14ac:dyDescent="0.2">
      <c r="H92" s="10"/>
      <c r="I92" s="10"/>
    </row>
    <row r="93" spans="2:9" x14ac:dyDescent="0.2">
      <c r="H93" s="10"/>
      <c r="I93" s="10"/>
    </row>
    <row r="94" spans="2:9" x14ac:dyDescent="0.2">
      <c r="B94" s="13" t="s">
        <v>304</v>
      </c>
      <c r="H94" s="10"/>
      <c r="I94" s="10"/>
    </row>
    <row r="95" spans="2:9" x14ac:dyDescent="0.2">
      <c r="B95" s="13" t="s">
        <v>310</v>
      </c>
      <c r="H95" s="10"/>
      <c r="I95" s="10"/>
    </row>
    <row r="96" spans="2:9" x14ac:dyDescent="0.2">
      <c r="H96" s="10"/>
      <c r="I96" s="10"/>
    </row>
    <row r="97" spans="8:9" x14ac:dyDescent="0.2">
      <c r="H97" s="10"/>
      <c r="I97" s="10"/>
    </row>
    <row r="98" spans="8:9" x14ac:dyDescent="0.2">
      <c r="H98" s="10"/>
      <c r="I98" s="10"/>
    </row>
    <row r="99" spans="8:9" x14ac:dyDescent="0.2">
      <c r="H99" s="10"/>
      <c r="I99" s="10"/>
    </row>
    <row r="100" spans="8:9" x14ac:dyDescent="0.2">
      <c r="H100" s="10"/>
      <c r="I100" s="10"/>
    </row>
    <row r="101" spans="8:9" x14ac:dyDescent="0.2">
      <c r="H101" s="10"/>
      <c r="I101" s="10"/>
    </row>
    <row r="102" spans="8:9" x14ac:dyDescent="0.2">
      <c r="H102" s="10"/>
      <c r="I102" s="10"/>
    </row>
    <row r="103" spans="8:9" x14ac:dyDescent="0.2">
      <c r="H103" s="10"/>
      <c r="I103" s="10"/>
    </row>
    <row r="104" spans="8:9" x14ac:dyDescent="0.2">
      <c r="H104" s="10"/>
      <c r="I104" s="10"/>
    </row>
    <row r="105" spans="8:9" x14ac:dyDescent="0.2">
      <c r="H105" s="10"/>
      <c r="I105" s="10"/>
    </row>
    <row r="106" spans="8:9" x14ac:dyDescent="0.2">
      <c r="H106" s="10"/>
      <c r="I106" s="10"/>
    </row>
    <row r="107" spans="8:9" x14ac:dyDescent="0.2">
      <c r="H107" s="10"/>
      <c r="I107" s="10"/>
    </row>
    <row r="108" spans="8:9" x14ac:dyDescent="0.2">
      <c r="H108" s="10"/>
      <c r="I108" s="10"/>
    </row>
    <row r="109" spans="8:9" x14ac:dyDescent="0.2">
      <c r="H109" s="10"/>
      <c r="I109" s="10"/>
    </row>
    <row r="110" spans="8:9" x14ac:dyDescent="0.2">
      <c r="H110" s="10"/>
      <c r="I110" s="10"/>
    </row>
    <row r="111" spans="8:9" x14ac:dyDescent="0.2">
      <c r="H111" s="10"/>
      <c r="I111" s="10"/>
    </row>
    <row r="112" spans="8:9" x14ac:dyDescent="0.2">
      <c r="H112" s="10"/>
      <c r="I112" s="10"/>
    </row>
    <row r="113" spans="8:9" x14ac:dyDescent="0.2">
      <c r="H113" s="10"/>
      <c r="I113" s="10"/>
    </row>
    <row r="114" spans="8:9" x14ac:dyDescent="0.2">
      <c r="H114" s="10"/>
      <c r="I114" s="10"/>
    </row>
    <row r="115" spans="8:9" x14ac:dyDescent="0.2">
      <c r="H115" s="10"/>
      <c r="I115" s="10"/>
    </row>
    <row r="116" spans="8:9" x14ac:dyDescent="0.2">
      <c r="H116" s="10"/>
      <c r="I116" s="10"/>
    </row>
    <row r="117" spans="8:9" x14ac:dyDescent="0.2">
      <c r="H117" s="10"/>
      <c r="I117" s="10"/>
    </row>
    <row r="118" spans="8:9" x14ac:dyDescent="0.2">
      <c r="H118" s="10"/>
      <c r="I118" s="10"/>
    </row>
  </sheetData>
  <mergeCells count="2">
    <mergeCell ref="B1:C1"/>
    <mergeCell ref="B56:I56"/>
  </mergeCells>
  <conditionalFormatting sqref="G1:G3 G5:G55 G57:G118">
    <cfRule type="cellIs" dxfId="1" priority="2" stopIfTrue="1" operator="between">
      <formula>0.009</formula>
      <formula>-0.009</formula>
    </cfRule>
  </conditionalFormatting>
  <hyperlinks>
    <hyperlink ref="A2" location="Index!A1" display="-" xr:uid="{2207B8D4-048D-412E-B7FD-7443EE35484F}"/>
  </hyperlinks>
  <pageMargins left="0.7" right="0.7" top="0.75" bottom="0.75" header="0.3" footer="0.3"/>
  <pageSetup paperSize="9" scale="58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C2FA-EAE8-40A2-8FEE-1BCF02A36F3C}">
  <dimension ref="A1:I99"/>
  <sheetViews>
    <sheetView view="pageBreakPreview" zoomScaleNormal="100" zoomScaleSheetLayoutView="100" workbookViewId="0"/>
  </sheetViews>
  <sheetFormatPr defaultColWidth="9.140625" defaultRowHeight="11.25" x14ac:dyDescent="0.2"/>
  <cols>
    <col min="1" max="1" width="7.140625" style="6" customWidth="1"/>
    <col min="2" max="2" width="52.7109375" style="6" bestFit="1" customWidth="1"/>
    <col min="3" max="3" width="16" style="6" customWidth="1"/>
    <col min="4" max="4" width="19.140625" style="6" customWidth="1"/>
    <col min="5" max="5" width="13.85546875" style="6" bestFit="1" customWidth="1"/>
    <col min="6" max="6" width="13.5703125" style="8" customWidth="1"/>
    <col min="7" max="7" width="8.28515625" style="11" customWidth="1"/>
    <col min="8" max="8" width="13.85546875" style="6" bestFit="1" customWidth="1"/>
    <col min="9" max="9" width="15.42578125" style="6" customWidth="1"/>
    <col min="10" max="16384" width="9.140625" style="6"/>
  </cols>
  <sheetData>
    <row r="1" spans="1:9" s="1" customFormat="1" ht="16.7" customHeight="1" x14ac:dyDescent="0.2">
      <c r="B1" s="60" t="s">
        <v>15</v>
      </c>
      <c r="C1" s="61"/>
      <c r="D1" s="9"/>
      <c r="F1" s="5"/>
      <c r="G1" s="11"/>
    </row>
    <row r="2" spans="1:9" s="1" customFormat="1" ht="15" x14ac:dyDescent="0.25">
      <c r="A2" s="47" t="s">
        <v>324</v>
      </c>
      <c r="F2" s="5"/>
      <c r="G2" s="11"/>
    </row>
    <row r="3" spans="1:9" s="1" customFormat="1" ht="12" x14ac:dyDescent="0.2">
      <c r="B3" s="7" t="s">
        <v>9</v>
      </c>
      <c r="C3" s="2"/>
      <c r="D3" s="3"/>
      <c r="E3" s="3"/>
      <c r="F3" s="4"/>
      <c r="G3" s="11"/>
    </row>
    <row r="4" spans="1:9" s="1" customFormat="1" ht="33.75" x14ac:dyDescent="0.2">
      <c r="B4" s="14" t="s">
        <v>7</v>
      </c>
      <c r="C4" s="14" t="s">
        <v>8</v>
      </c>
      <c r="D4" s="15" t="s">
        <v>111</v>
      </c>
      <c r="E4" s="15" t="s">
        <v>0</v>
      </c>
      <c r="F4" s="16" t="s">
        <v>4</v>
      </c>
      <c r="G4" s="17" t="s">
        <v>5</v>
      </c>
      <c r="H4" s="45" t="s">
        <v>6</v>
      </c>
      <c r="I4" s="58" t="s">
        <v>34</v>
      </c>
    </row>
    <row r="5" spans="1:9" x14ac:dyDescent="0.2">
      <c r="B5" s="18" t="s">
        <v>19</v>
      </c>
      <c r="C5" s="19"/>
      <c r="D5" s="19"/>
      <c r="E5" s="19"/>
      <c r="F5" s="20"/>
      <c r="G5" s="21"/>
      <c r="H5" s="19"/>
      <c r="I5" s="19"/>
    </row>
    <row r="6" spans="1:9" x14ac:dyDescent="0.2">
      <c r="B6" s="18" t="s">
        <v>16</v>
      </c>
      <c r="C6" s="19"/>
      <c r="D6" s="19"/>
      <c r="E6" s="19"/>
      <c r="F6" s="20"/>
      <c r="G6" s="21"/>
      <c r="H6" s="19"/>
      <c r="I6" s="19"/>
    </row>
    <row r="7" spans="1:9" x14ac:dyDescent="0.2">
      <c r="B7" s="19" t="s">
        <v>302</v>
      </c>
      <c r="C7" s="19" t="s">
        <v>303</v>
      </c>
      <c r="D7" s="19" t="s">
        <v>20</v>
      </c>
      <c r="E7" s="22">
        <v>100</v>
      </c>
      <c r="F7" s="20">
        <v>987.322</v>
      </c>
      <c r="G7" s="21">
        <v>8.7628523862429599</v>
      </c>
      <c r="H7" s="23">
        <v>7.4349999999999999E-2</v>
      </c>
      <c r="I7" s="46"/>
    </row>
    <row r="8" spans="1:9" x14ac:dyDescent="0.2">
      <c r="B8" s="18" t="s">
        <v>17</v>
      </c>
      <c r="C8" s="18"/>
      <c r="D8" s="18"/>
      <c r="E8" s="18"/>
      <c r="F8" s="31">
        <f>SUM(F6:F7)</f>
        <v>987.322</v>
      </c>
      <c r="G8" s="32">
        <f>SUM(G6:G7)</f>
        <v>8.7628523862429599</v>
      </c>
      <c r="H8" s="18"/>
      <c r="I8" s="18"/>
    </row>
    <row r="9" spans="1:9" x14ac:dyDescent="0.2">
      <c r="B9" s="28" t="s">
        <v>21</v>
      </c>
      <c r="C9" s="33"/>
      <c r="D9" s="33"/>
      <c r="E9" s="33"/>
      <c r="F9" s="34"/>
      <c r="G9" s="35"/>
      <c r="H9" s="19"/>
      <c r="I9" s="19"/>
    </row>
    <row r="10" spans="1:9" x14ac:dyDescent="0.2">
      <c r="B10" s="18" t="s">
        <v>17</v>
      </c>
      <c r="C10" s="18"/>
      <c r="D10" s="18"/>
      <c r="E10" s="18"/>
      <c r="F10" s="26" t="s">
        <v>22</v>
      </c>
      <c r="G10" s="27" t="s">
        <v>22</v>
      </c>
      <c r="H10" s="18"/>
      <c r="I10" s="18"/>
    </row>
    <row r="11" spans="1:9" x14ac:dyDescent="0.2">
      <c r="B11" s="28" t="s">
        <v>18</v>
      </c>
      <c r="C11" s="28"/>
      <c r="D11" s="28"/>
      <c r="E11" s="28"/>
      <c r="F11" s="36">
        <f>F8</f>
        <v>987.322</v>
      </c>
      <c r="G11" s="37">
        <f>G8</f>
        <v>8.7628523862429599</v>
      </c>
      <c r="H11" s="18"/>
      <c r="I11" s="18"/>
    </row>
    <row r="12" spans="1:9" x14ac:dyDescent="0.2">
      <c r="B12" s="18" t="s">
        <v>23</v>
      </c>
      <c r="C12" s="19"/>
      <c r="D12" s="19"/>
      <c r="E12" s="19"/>
      <c r="F12" s="20"/>
      <c r="G12" s="21"/>
      <c r="H12" s="19"/>
      <c r="I12" s="19"/>
    </row>
    <row r="13" spans="1:9" x14ac:dyDescent="0.2">
      <c r="B13" s="18" t="s">
        <v>35</v>
      </c>
      <c r="C13" s="19"/>
      <c r="D13" s="19"/>
      <c r="E13" s="19"/>
      <c r="F13" s="20"/>
      <c r="G13" s="21"/>
      <c r="H13" s="19"/>
      <c r="I13" s="19"/>
    </row>
    <row r="14" spans="1:9" x14ac:dyDescent="0.2">
      <c r="B14" s="19" t="s">
        <v>44</v>
      </c>
      <c r="C14" s="19" t="s">
        <v>45</v>
      </c>
      <c r="D14" s="19" t="s">
        <v>38</v>
      </c>
      <c r="E14" s="22">
        <v>200</v>
      </c>
      <c r="F14" s="20">
        <v>964.54499999999996</v>
      </c>
      <c r="G14" s="21">
        <v>8.5606979839289608</v>
      </c>
      <c r="H14" s="23">
        <v>6.6750000000000004E-2</v>
      </c>
      <c r="I14" s="46"/>
    </row>
    <row r="15" spans="1:9" x14ac:dyDescent="0.2">
      <c r="B15" s="19" t="s">
        <v>56</v>
      </c>
      <c r="C15" s="19" t="s">
        <v>57</v>
      </c>
      <c r="D15" s="19" t="s">
        <v>38</v>
      </c>
      <c r="E15" s="22">
        <v>200</v>
      </c>
      <c r="F15" s="20">
        <v>964.4</v>
      </c>
      <c r="G15" s="21">
        <v>8.5594110546434798</v>
      </c>
      <c r="H15" s="23">
        <v>6.8049999999999999E-2</v>
      </c>
      <c r="I15" s="46"/>
    </row>
    <row r="16" spans="1:9" x14ac:dyDescent="0.2">
      <c r="B16" s="19" t="s">
        <v>36</v>
      </c>
      <c r="C16" s="19" t="s">
        <v>37</v>
      </c>
      <c r="D16" s="19" t="s">
        <v>38</v>
      </c>
      <c r="E16" s="22">
        <v>200</v>
      </c>
      <c r="F16" s="20">
        <v>964.26300000000003</v>
      </c>
      <c r="G16" s="21">
        <v>8.5581951283530504</v>
      </c>
      <c r="H16" s="23">
        <v>6.7301E-2</v>
      </c>
      <c r="I16" s="46"/>
    </row>
    <row r="17" spans="2:9" x14ac:dyDescent="0.2">
      <c r="B17" s="19" t="s">
        <v>67</v>
      </c>
      <c r="C17" s="19" t="s">
        <v>68</v>
      </c>
      <c r="D17" s="19" t="s">
        <v>38</v>
      </c>
      <c r="E17" s="22">
        <v>200</v>
      </c>
      <c r="F17" s="20">
        <v>963.86500000000001</v>
      </c>
      <c r="G17" s="21">
        <v>8.5546627293487507</v>
      </c>
      <c r="H17" s="23">
        <v>6.6750000000000004E-2</v>
      </c>
      <c r="I17" s="46"/>
    </row>
    <row r="18" spans="2:9" x14ac:dyDescent="0.2">
      <c r="B18" s="19" t="s">
        <v>69</v>
      </c>
      <c r="C18" s="19" t="s">
        <v>70</v>
      </c>
      <c r="D18" s="19" t="s">
        <v>41</v>
      </c>
      <c r="E18" s="22">
        <v>200</v>
      </c>
      <c r="F18" s="20">
        <v>963.22299999999996</v>
      </c>
      <c r="G18" s="21">
        <v>8.54896473899508</v>
      </c>
      <c r="H18" s="23">
        <v>6.7001000000000005E-2</v>
      </c>
      <c r="I18" s="46"/>
    </row>
    <row r="19" spans="2:9" x14ac:dyDescent="0.2">
      <c r="B19" s="19" t="s">
        <v>58</v>
      </c>
      <c r="C19" s="19" t="s">
        <v>59</v>
      </c>
      <c r="D19" s="19" t="s">
        <v>38</v>
      </c>
      <c r="E19" s="22">
        <v>200</v>
      </c>
      <c r="F19" s="20">
        <v>933.86699999999996</v>
      </c>
      <c r="G19" s="21">
        <v>8.2884192486175206</v>
      </c>
      <c r="H19" s="23">
        <v>7.1800000000000003E-2</v>
      </c>
      <c r="I19" s="46"/>
    </row>
    <row r="20" spans="2:9" x14ac:dyDescent="0.2">
      <c r="B20" s="19" t="s">
        <v>39</v>
      </c>
      <c r="C20" s="19" t="s">
        <v>40</v>
      </c>
      <c r="D20" s="19" t="s">
        <v>41</v>
      </c>
      <c r="E20" s="22">
        <v>40</v>
      </c>
      <c r="F20" s="20">
        <v>192.65520000000001</v>
      </c>
      <c r="G20" s="21">
        <v>1.70988702676747</v>
      </c>
      <c r="H20" s="23">
        <v>6.6900000000000001E-2</v>
      </c>
      <c r="I20" s="46"/>
    </row>
    <row r="21" spans="2:9" x14ac:dyDescent="0.2">
      <c r="B21" s="18" t="s">
        <v>17</v>
      </c>
      <c r="C21" s="18"/>
      <c r="D21" s="18"/>
      <c r="E21" s="18"/>
      <c r="F21" s="24">
        <f>SUM(F13:F20)</f>
        <v>5946.8182000000006</v>
      </c>
      <c r="G21" s="25">
        <f>SUM(G13:G20)</f>
        <v>52.780237910654314</v>
      </c>
      <c r="H21" s="18"/>
      <c r="I21" s="18"/>
    </row>
    <row r="22" spans="2:9" x14ac:dyDescent="0.2">
      <c r="B22" s="18" t="s">
        <v>87</v>
      </c>
      <c r="C22" s="19"/>
      <c r="D22" s="19"/>
      <c r="E22" s="19"/>
      <c r="F22" s="20"/>
      <c r="G22" s="21"/>
      <c r="H22" s="19"/>
      <c r="I22" s="19"/>
    </row>
    <row r="23" spans="2:9" x14ac:dyDescent="0.2">
      <c r="B23" s="19" t="s">
        <v>100</v>
      </c>
      <c r="C23" s="19" t="s">
        <v>101</v>
      </c>
      <c r="D23" s="19" t="s">
        <v>38</v>
      </c>
      <c r="E23" s="22">
        <v>200</v>
      </c>
      <c r="F23" s="20">
        <v>963.89</v>
      </c>
      <c r="G23" s="21">
        <v>8.5548846137083192</v>
      </c>
      <c r="H23" s="23">
        <v>7.0849999999999996E-2</v>
      </c>
      <c r="I23" s="46"/>
    </row>
    <row r="24" spans="2:9" x14ac:dyDescent="0.2">
      <c r="B24" s="18" t="s">
        <v>17</v>
      </c>
      <c r="C24" s="18"/>
      <c r="D24" s="18"/>
      <c r="E24" s="18"/>
      <c r="F24" s="31">
        <f>SUM(F22:F23)</f>
        <v>963.89</v>
      </c>
      <c r="G24" s="32">
        <f>SUM(G22:G23)</f>
        <v>8.5548846137083192</v>
      </c>
      <c r="H24" s="18"/>
      <c r="I24" s="18"/>
    </row>
    <row r="25" spans="2:9" x14ac:dyDescent="0.2">
      <c r="B25" s="28" t="s">
        <v>18</v>
      </c>
      <c r="C25" s="28"/>
      <c r="D25" s="28"/>
      <c r="E25" s="28"/>
      <c r="F25" s="29">
        <f>+F21+F24</f>
        <v>6910.7082000000009</v>
      </c>
      <c r="G25" s="30">
        <f>+G21+G24</f>
        <v>61.335122524362632</v>
      </c>
      <c r="H25" s="18"/>
      <c r="I25" s="18"/>
    </row>
    <row r="26" spans="2:9" x14ac:dyDescent="0.2">
      <c r="B26" s="18" t="s">
        <v>104</v>
      </c>
      <c r="C26" s="19"/>
      <c r="D26" s="19"/>
      <c r="E26" s="19"/>
      <c r="F26" s="20"/>
      <c r="G26" s="21"/>
      <c r="H26" s="19"/>
      <c r="I26" s="19"/>
    </row>
    <row r="27" spans="2:9" x14ac:dyDescent="0.2">
      <c r="B27" s="19" t="s">
        <v>257</v>
      </c>
      <c r="C27" s="19" t="s">
        <v>258</v>
      </c>
      <c r="D27" s="19" t="s">
        <v>107</v>
      </c>
      <c r="E27" s="22">
        <v>1000000</v>
      </c>
      <c r="F27" s="20">
        <v>1012.658</v>
      </c>
      <c r="G27" s="21">
        <v>8.9877188716021905</v>
      </c>
      <c r="H27" s="23">
        <v>6.8725949632000002E-2</v>
      </c>
      <c r="I27" s="46"/>
    </row>
    <row r="28" spans="2:9" x14ac:dyDescent="0.2">
      <c r="B28" s="18" t="s">
        <v>18</v>
      </c>
      <c r="C28" s="18"/>
      <c r="D28" s="18"/>
      <c r="E28" s="18"/>
      <c r="F28" s="24">
        <f>SUM(F27:F27)</f>
        <v>1012.658</v>
      </c>
      <c r="G28" s="25">
        <f>SUM(G27:G27)</f>
        <v>8.9877188716021905</v>
      </c>
      <c r="H28" s="18"/>
      <c r="I28" s="18"/>
    </row>
    <row r="29" spans="2:9" x14ac:dyDescent="0.2">
      <c r="B29" s="18" t="s">
        <v>108</v>
      </c>
      <c r="C29" s="19"/>
      <c r="D29" s="19"/>
      <c r="E29" s="19"/>
      <c r="F29" s="20"/>
      <c r="G29" s="21"/>
      <c r="H29" s="19"/>
      <c r="I29" s="19"/>
    </row>
    <row r="30" spans="2:9" x14ac:dyDescent="0.2">
      <c r="B30" s="19" t="s">
        <v>109</v>
      </c>
      <c r="C30" s="19" t="s">
        <v>110</v>
      </c>
      <c r="D30" s="19"/>
      <c r="E30" s="22">
        <v>195.25</v>
      </c>
      <c r="F30" s="20">
        <v>23.331985100000001</v>
      </c>
      <c r="G30" s="21">
        <v>0.20708010285329401</v>
      </c>
      <c r="H30" s="19"/>
      <c r="I30" s="19"/>
    </row>
    <row r="31" spans="2:9" x14ac:dyDescent="0.2">
      <c r="B31" s="18" t="s">
        <v>17</v>
      </c>
      <c r="C31" s="18"/>
      <c r="D31" s="18"/>
      <c r="E31" s="18"/>
      <c r="F31" s="24">
        <f>SUM(F30:F30)</f>
        <v>23.331985100000001</v>
      </c>
      <c r="G31" s="25">
        <f>SUM(G30:G30)</f>
        <v>0.20708010285329401</v>
      </c>
      <c r="H31" s="18"/>
      <c r="I31" s="18"/>
    </row>
    <row r="32" spans="2:9" x14ac:dyDescent="0.2">
      <c r="B32" s="18"/>
      <c r="C32" s="19"/>
      <c r="D32" s="19"/>
      <c r="E32" s="19"/>
      <c r="F32" s="20"/>
      <c r="G32" s="21"/>
      <c r="H32" s="19"/>
      <c r="I32" s="19"/>
    </row>
    <row r="33" spans="2:9" x14ac:dyDescent="0.2">
      <c r="B33" s="18" t="s">
        <v>29</v>
      </c>
      <c r="C33" s="18"/>
      <c r="D33" s="18"/>
      <c r="E33" s="18"/>
      <c r="F33" s="24">
        <v>1291.0447237999999</v>
      </c>
      <c r="G33" s="25">
        <v>11.4585052684911</v>
      </c>
      <c r="H33" s="23">
        <v>5.0599999999999999E-2</v>
      </c>
      <c r="I33" s="23"/>
    </row>
    <row r="34" spans="2:9" x14ac:dyDescent="0.2">
      <c r="B34" s="19"/>
      <c r="C34" s="19"/>
      <c r="D34" s="19"/>
      <c r="E34" s="19"/>
      <c r="F34" s="20"/>
      <c r="G34" s="21"/>
      <c r="H34" s="19"/>
      <c r="I34" s="19"/>
    </row>
    <row r="35" spans="2:9" x14ac:dyDescent="0.2">
      <c r="B35" s="42" t="s">
        <v>31</v>
      </c>
      <c r="C35" s="42"/>
      <c r="D35" s="42"/>
      <c r="E35" s="42"/>
      <c r="F35" s="24">
        <f>F36-(F8+F21+F24+F28+F31+F33)</f>
        <v>1042.0654326999993</v>
      </c>
      <c r="G35" s="25">
        <f>G36-(G8+G21+G24+G28+G31+G33)</f>
        <v>9.2487208464478243</v>
      </c>
      <c r="H35" s="18"/>
      <c r="I35" s="18"/>
    </row>
    <row r="36" spans="2:9" x14ac:dyDescent="0.2">
      <c r="B36" s="38" t="s">
        <v>30</v>
      </c>
      <c r="C36" s="38"/>
      <c r="D36" s="38"/>
      <c r="E36" s="38"/>
      <c r="F36" s="39">
        <v>11267.130341599999</v>
      </c>
      <c r="G36" s="40">
        <v>100</v>
      </c>
      <c r="H36" s="41"/>
      <c r="I36" s="41"/>
    </row>
    <row r="38" spans="2:9" x14ac:dyDescent="0.2">
      <c r="B38" s="13" t="s">
        <v>112</v>
      </c>
    </row>
    <row r="39" spans="2:9" ht="39.950000000000003" customHeight="1" x14ac:dyDescent="0.2">
      <c r="B39" s="62" t="s">
        <v>113</v>
      </c>
      <c r="C39" s="62"/>
      <c r="D39" s="62"/>
      <c r="E39" s="62"/>
      <c r="F39" s="62"/>
      <c r="G39" s="62"/>
      <c r="H39" s="62"/>
      <c r="I39" s="62"/>
    </row>
    <row r="40" spans="2:9" x14ac:dyDescent="0.2">
      <c r="B40" s="13" t="s">
        <v>32</v>
      </c>
    </row>
    <row r="41" spans="2:9" x14ac:dyDescent="0.2">
      <c r="B41" s="13"/>
    </row>
    <row r="42" spans="2:9" x14ac:dyDescent="0.2">
      <c r="B42" s="50" t="s">
        <v>312</v>
      </c>
      <c r="C42" s="48"/>
      <c r="D42" s="48"/>
    </row>
    <row r="43" spans="2:9" x14ac:dyDescent="0.2">
      <c r="B43" s="50" t="s">
        <v>313</v>
      </c>
      <c r="C43" s="48"/>
      <c r="D43" s="48"/>
    </row>
    <row r="44" spans="2:9" x14ac:dyDescent="0.2">
      <c r="B44" s="48"/>
      <c r="C44" s="48"/>
      <c r="D44" s="48"/>
    </row>
    <row r="45" spans="2:9" x14ac:dyDescent="0.2">
      <c r="B45" s="51" t="s">
        <v>314</v>
      </c>
      <c r="C45" s="52" t="s">
        <v>325</v>
      </c>
      <c r="D45" s="52" t="s">
        <v>326</v>
      </c>
    </row>
    <row r="46" spans="2:9" x14ac:dyDescent="0.2">
      <c r="B46" s="53" t="s">
        <v>315</v>
      </c>
      <c r="C46" s="54">
        <v>1033.2344000000001</v>
      </c>
      <c r="D46" s="54">
        <v>1037.0951</v>
      </c>
    </row>
    <row r="47" spans="2:9" x14ac:dyDescent="0.2">
      <c r="B47" s="48"/>
      <c r="C47" s="48"/>
      <c r="D47" s="48"/>
    </row>
    <row r="48" spans="2:9" x14ac:dyDescent="0.2">
      <c r="B48" s="50" t="s">
        <v>328</v>
      </c>
      <c r="C48" s="48"/>
      <c r="D48" s="48"/>
    </row>
    <row r="49" spans="2:9" x14ac:dyDescent="0.2">
      <c r="B49" s="50" t="s">
        <v>329</v>
      </c>
      <c r="C49" s="48"/>
      <c r="D49" s="48"/>
    </row>
    <row r="50" spans="2:9" x14ac:dyDescent="0.2">
      <c r="B50" s="50" t="s">
        <v>330</v>
      </c>
      <c r="C50" s="48"/>
      <c r="D50" s="48"/>
    </row>
    <row r="51" spans="2:9" x14ac:dyDescent="0.2">
      <c r="B51" s="55" t="s">
        <v>338</v>
      </c>
      <c r="C51" s="48"/>
      <c r="D51" s="48"/>
    </row>
    <row r="52" spans="2:9" x14ac:dyDescent="0.2">
      <c r="B52" s="50" t="s">
        <v>331</v>
      </c>
      <c r="C52" s="48"/>
      <c r="D52" s="48"/>
    </row>
    <row r="53" spans="2:9" x14ac:dyDescent="0.2">
      <c r="B53" s="13"/>
    </row>
    <row r="55" spans="2:9" x14ac:dyDescent="0.2">
      <c r="B55" s="13" t="s">
        <v>33</v>
      </c>
      <c r="H55" s="10"/>
      <c r="I55" s="10"/>
    </row>
    <row r="56" spans="2:9" x14ac:dyDescent="0.2">
      <c r="H56" s="10"/>
      <c r="I56" s="10"/>
    </row>
    <row r="57" spans="2:9" x14ac:dyDescent="0.2">
      <c r="H57" s="10"/>
      <c r="I57" s="10"/>
    </row>
    <row r="58" spans="2:9" x14ac:dyDescent="0.2">
      <c r="H58" s="10"/>
      <c r="I58" s="10"/>
    </row>
    <row r="59" spans="2:9" x14ac:dyDescent="0.2">
      <c r="H59" s="10"/>
      <c r="I59" s="10"/>
    </row>
    <row r="60" spans="2:9" x14ac:dyDescent="0.2">
      <c r="H60" s="10"/>
      <c r="I60" s="10"/>
    </row>
    <row r="61" spans="2:9" x14ac:dyDescent="0.2">
      <c r="H61" s="10"/>
      <c r="I61" s="10"/>
    </row>
    <row r="62" spans="2:9" x14ac:dyDescent="0.2">
      <c r="H62" s="10"/>
      <c r="I62" s="10"/>
    </row>
    <row r="63" spans="2:9" x14ac:dyDescent="0.2">
      <c r="H63" s="10"/>
      <c r="I63" s="10"/>
    </row>
    <row r="64" spans="2:9" x14ac:dyDescent="0.2">
      <c r="H64" s="10"/>
      <c r="I64" s="10"/>
    </row>
    <row r="65" spans="2:9" x14ac:dyDescent="0.2">
      <c r="H65" s="10"/>
      <c r="I65" s="10"/>
    </row>
    <row r="66" spans="2:9" x14ac:dyDescent="0.2">
      <c r="H66" s="10"/>
      <c r="I66" s="10"/>
    </row>
    <row r="67" spans="2:9" x14ac:dyDescent="0.2">
      <c r="H67" s="10"/>
      <c r="I67" s="10"/>
    </row>
    <row r="68" spans="2:9" x14ac:dyDescent="0.2">
      <c r="H68" s="10"/>
      <c r="I68" s="10"/>
    </row>
    <row r="69" spans="2:9" x14ac:dyDescent="0.2">
      <c r="H69" s="10"/>
      <c r="I69" s="10"/>
    </row>
    <row r="70" spans="2:9" x14ac:dyDescent="0.2">
      <c r="H70" s="10"/>
      <c r="I70" s="10"/>
    </row>
    <row r="71" spans="2:9" x14ac:dyDescent="0.2">
      <c r="H71" s="10"/>
      <c r="I71" s="10"/>
    </row>
    <row r="72" spans="2:9" x14ac:dyDescent="0.2">
      <c r="H72" s="10"/>
      <c r="I72" s="10"/>
    </row>
    <row r="73" spans="2:9" x14ac:dyDescent="0.2">
      <c r="H73" s="10"/>
      <c r="I73" s="10"/>
    </row>
    <row r="74" spans="2:9" x14ac:dyDescent="0.2">
      <c r="H74" s="10"/>
      <c r="I74" s="10"/>
    </row>
    <row r="75" spans="2:9" x14ac:dyDescent="0.2">
      <c r="H75" s="10"/>
      <c r="I75" s="10"/>
    </row>
    <row r="76" spans="2:9" x14ac:dyDescent="0.2">
      <c r="H76" s="10"/>
      <c r="I76" s="10"/>
    </row>
    <row r="77" spans="2:9" x14ac:dyDescent="0.2">
      <c r="H77" s="10"/>
      <c r="I77" s="10"/>
    </row>
    <row r="78" spans="2:9" x14ac:dyDescent="0.2">
      <c r="B78" s="13" t="s">
        <v>304</v>
      </c>
      <c r="H78" s="10"/>
      <c r="I78" s="10"/>
    </row>
    <row r="79" spans="2:9" x14ac:dyDescent="0.2">
      <c r="B79" s="13" t="s">
        <v>311</v>
      </c>
      <c r="H79" s="10"/>
      <c r="I79" s="10"/>
    </row>
    <row r="80" spans="2:9" x14ac:dyDescent="0.2">
      <c r="H80" s="10"/>
      <c r="I80" s="10"/>
    </row>
    <row r="81" spans="8:9" x14ac:dyDescent="0.2">
      <c r="H81" s="10"/>
      <c r="I81" s="10"/>
    </row>
    <row r="82" spans="8:9" x14ac:dyDescent="0.2">
      <c r="H82" s="10"/>
      <c r="I82" s="10"/>
    </row>
    <row r="83" spans="8:9" x14ac:dyDescent="0.2">
      <c r="H83" s="10"/>
      <c r="I83" s="10"/>
    </row>
    <row r="84" spans="8:9" x14ac:dyDescent="0.2">
      <c r="H84" s="10"/>
      <c r="I84" s="10"/>
    </row>
    <row r="85" spans="8:9" x14ac:dyDescent="0.2">
      <c r="H85" s="10"/>
      <c r="I85" s="10"/>
    </row>
    <row r="86" spans="8:9" x14ac:dyDescent="0.2">
      <c r="H86" s="10"/>
      <c r="I86" s="10"/>
    </row>
    <row r="87" spans="8:9" x14ac:dyDescent="0.2">
      <c r="H87" s="10"/>
      <c r="I87" s="10"/>
    </row>
    <row r="88" spans="8:9" x14ac:dyDescent="0.2">
      <c r="H88" s="10"/>
      <c r="I88" s="10"/>
    </row>
    <row r="89" spans="8:9" x14ac:dyDescent="0.2">
      <c r="H89" s="10"/>
      <c r="I89" s="10"/>
    </row>
    <row r="90" spans="8:9" x14ac:dyDescent="0.2">
      <c r="H90" s="10"/>
      <c r="I90" s="10"/>
    </row>
    <row r="91" spans="8:9" x14ac:dyDescent="0.2">
      <c r="H91" s="10"/>
      <c r="I91" s="10"/>
    </row>
    <row r="92" spans="8:9" x14ac:dyDescent="0.2">
      <c r="H92" s="10"/>
      <c r="I92" s="10"/>
    </row>
    <row r="93" spans="8:9" x14ac:dyDescent="0.2">
      <c r="H93" s="10"/>
      <c r="I93" s="10"/>
    </row>
    <row r="94" spans="8:9" x14ac:dyDescent="0.2">
      <c r="H94" s="10"/>
      <c r="I94" s="10"/>
    </row>
    <row r="95" spans="8:9" x14ac:dyDescent="0.2">
      <c r="H95" s="10"/>
      <c r="I95" s="10"/>
    </row>
    <row r="96" spans="8:9" x14ac:dyDescent="0.2">
      <c r="H96" s="10"/>
      <c r="I96" s="10"/>
    </row>
    <row r="97" spans="8:9" x14ac:dyDescent="0.2">
      <c r="H97" s="10"/>
      <c r="I97" s="10"/>
    </row>
    <row r="98" spans="8:9" x14ac:dyDescent="0.2">
      <c r="H98" s="10"/>
      <c r="I98" s="10"/>
    </row>
    <row r="99" spans="8:9" x14ac:dyDescent="0.2">
      <c r="H99" s="10"/>
      <c r="I99" s="10"/>
    </row>
  </sheetData>
  <mergeCells count="2">
    <mergeCell ref="B1:C1"/>
    <mergeCell ref="B39:I39"/>
  </mergeCells>
  <conditionalFormatting sqref="G1:G3 G5:G38 G40:G99">
    <cfRule type="cellIs" dxfId="0" priority="2" stopIfTrue="1" operator="between">
      <formula>0.009</formula>
      <formula>-0.009</formula>
    </cfRule>
  </conditionalFormatting>
  <hyperlinks>
    <hyperlink ref="A2" location="JBMMF!A1" display="-" xr:uid="{EEFD324F-0FC6-497C-894C-CE521EFFA5A8}"/>
  </hyperlinks>
  <pageMargins left="0.7" right="0.7" top="0.75" bottom="0.75" header="0.3" footer="0.3"/>
  <pageSetup paperSize="9" scale="57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Index</vt:lpstr>
      <vt:lpstr>JBMMF</vt:lpstr>
      <vt:lpstr>JBOF</vt:lpstr>
      <vt:lpstr>JBLF</vt:lpstr>
      <vt:lpstr>JBN8-13</vt:lpstr>
      <vt:lpstr>JBLOW</vt:lpstr>
      <vt:lpstr>JBSHORT</vt:lpstr>
      <vt:lpstr>JBLF!Print_Area</vt:lpstr>
      <vt:lpstr>JBLOW!Print_Area</vt:lpstr>
      <vt:lpstr>JBMMF!Print_Area</vt:lpstr>
      <vt:lpstr>'JBN8-13'!Print_Area</vt:lpstr>
      <vt:lpstr>JBOF!Print_Area</vt:lpstr>
      <vt:lpstr>JBSHORT!Print_Area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dc:description>PUBLIC</dc:description>
  <cp:lastModifiedBy/>
  <dcterms:created xsi:type="dcterms:W3CDTF">2006-09-16T00:00:00Z</dcterms:created>
  <dcterms:modified xsi:type="dcterms:W3CDTF">2026-08-19T08:28:07Z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Internal</vt:lpwstr>
  </property>
  <property fmtid="{D5CDD505-2E9C-101B-9397-08002B2CF9AE}" pid="3" name="Footers">
    <vt:lpwstr>Footers</vt:lpwstr>
  </property>
  <property fmtid="{D5CDD505-2E9C-101B-9397-08002B2CF9AE}" pid="4" name="MSIP_Label_f851b4f6-a95e-46a7-8457-84c26f440032_Enabled">
    <vt:lpwstr>true</vt:lpwstr>
  </property>
  <property fmtid="{D5CDD505-2E9C-101B-9397-08002B2CF9AE}" pid="5" name="MSIP_Label_f851b4f6-a95e-46a7-8457-84c26f440032_SetDate">
    <vt:lpwstr>2025-12-04T08:50:42Z</vt:lpwstr>
  </property>
  <property fmtid="{D5CDD505-2E9C-101B-9397-08002B2CF9AE}" pid="6" name="MSIP_Label_f851b4f6-a95e-46a7-8457-84c26f440032_Method">
    <vt:lpwstr>Privileged</vt:lpwstr>
  </property>
  <property fmtid="{D5CDD505-2E9C-101B-9397-08002B2CF9AE}" pid="7" name="MSIP_Label_f851b4f6-a95e-46a7-8457-84c26f440032_Name">
    <vt:lpwstr>CLARESTRI</vt:lpwstr>
  </property>
  <property fmtid="{D5CDD505-2E9C-101B-9397-08002B2CF9AE}" pid="8" name="MSIP_Label_f851b4f6-a95e-46a7-8457-84c26f440032_SiteId">
    <vt:lpwstr>e0fd434d-ba64-497b-90d2-859c472e1a92</vt:lpwstr>
  </property>
  <property fmtid="{D5CDD505-2E9C-101B-9397-08002B2CF9AE}" pid="9" name="MSIP_Label_f851b4f6-a95e-46a7-8457-84c26f440032_ActionId">
    <vt:lpwstr>49350c0e-e69c-418e-b18a-2209837d064f</vt:lpwstr>
  </property>
  <property fmtid="{D5CDD505-2E9C-101B-9397-08002B2CF9AE}" pid="10" name="MSIP_Label_f851b4f6-a95e-46a7-8457-84c26f440032_ContentBits">
    <vt:lpwstr>2</vt:lpwstr>
  </property>
  <property fmtid="{D5CDD505-2E9C-101B-9397-08002B2CF9AE}" pid="11" name="Classification">
    <vt:lpwstr>RESTRICTED</vt:lpwstr>
  </property>
  <property fmtid="{D5CDD505-2E9C-101B-9397-08002B2CF9AE}" pid="12" name="MSIP_Label_defa4170-0d19-0005-0004-bc88714345d2_Enabled">
    <vt:lpwstr>true</vt:lpwstr>
  </property>
  <property fmtid="{D5CDD505-2E9C-101B-9397-08002B2CF9AE}" pid="13" name="MSIP_Label_defa4170-0d19-0005-0004-bc88714345d2_SetDate">
    <vt:lpwstr>2026-08-19T08:28:07Z</vt:lpwstr>
  </property>
  <property fmtid="{D5CDD505-2E9C-101B-9397-08002B2CF9AE}" pid="14" name="MSIP_Label_defa4170-0d19-0005-0004-bc88714345d2_Method">
    <vt:lpwstr>Standard</vt:lpwstr>
  </property>
  <property fmtid="{D5CDD505-2E9C-101B-9397-08002B2CF9AE}" pid="15" name="MSIP_Label_defa4170-0d19-0005-0004-bc88714345d2_Name">
    <vt:lpwstr>defa4170-0d19-0005-0004-bc88714345d2</vt:lpwstr>
  </property>
  <property fmtid="{D5CDD505-2E9C-101B-9397-08002B2CF9AE}" pid="16" name="MSIP_Label_defa4170-0d19-0005-0004-bc88714345d2_SiteId">
    <vt:lpwstr>c0116485-0978-4b0a-9f1f-fae6c3d6539a</vt:lpwstr>
  </property>
  <property fmtid="{D5CDD505-2E9C-101B-9397-08002B2CF9AE}" pid="17" name="MSIP_Label_defa4170-0d19-0005-0004-bc88714345d2_ActionId">
    <vt:lpwstr>f7f937fd-943b-4b0d-ba70-a3969a9a8076</vt:lpwstr>
  </property>
  <property fmtid="{D5CDD505-2E9C-101B-9397-08002B2CF9AE}" pid="18" name="MSIP_Label_defa4170-0d19-0005-0004-bc88714345d2_ContentBits">
    <vt:lpwstr>0</vt:lpwstr>
  </property>
  <property fmtid="{D5CDD505-2E9C-101B-9397-08002B2CF9AE}" pid="19" name="MSIP_Label_defa4170-0d19-0005-0004-bc88714345d2_Tag">
    <vt:lpwstr>10, 3, 0, 1</vt:lpwstr>
  </property>
</Properties>
</file>