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144EA16D-9B54-4511-9868-18238E1E0B8F}" xr6:coauthVersionLast="47" xr6:coauthVersionMax="47" xr10:uidLastSave="{00000000-0000-0000-0000-000000000000}"/>
  <bookViews>
    <workbookView xWindow="-110" yWindow="-110" windowWidth="19420" windowHeight="11500" xr2:uid="{7291B499-DD8C-4F12-BA28-9EE7F24AB421}"/>
  </bookViews>
  <sheets>
    <sheet name="Index" sheetId="2" r:id="rId1"/>
    <sheet name="JBMMF" sheetId="4" r:id="rId2"/>
    <sheet name="JBOF" sheetId="5" r:id="rId3"/>
    <sheet name="JBLF" sheetId="6" r:id="rId4"/>
    <sheet name="JBN8-13" sheetId="7" r:id="rId5"/>
    <sheet name="JBLOW" sheetId="8" r:id="rId6"/>
    <sheet name="JBSHORT" sheetId="9" r:id="rId7"/>
  </sheets>
  <definedNames>
    <definedName name="_xlnm.Print_Area" localSheetId="3">JBLF!$B$1:$I$143</definedName>
    <definedName name="_xlnm.Print_Area" localSheetId="5">JBLOW!$B$1:$I$108</definedName>
    <definedName name="_xlnm.Print_Area" localSheetId="1">JBMMF!$B$1:$I$115</definedName>
    <definedName name="_xlnm.Print_Area" localSheetId="4">'JBN8-13'!$B$1:$I$68</definedName>
    <definedName name="_xlnm.Print_Area" localSheetId="2">JBOF!$B$1:$I$102</definedName>
    <definedName name="_xlnm.Print_Area" localSheetId="6">JBSHORT!$B$1:$I$98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9" l="1"/>
  <c r="F27" i="9"/>
  <c r="G21" i="9"/>
  <c r="G22" i="9" s="1"/>
  <c r="F21" i="9"/>
  <c r="F22" i="9" s="1"/>
  <c r="G9" i="9"/>
  <c r="F9" i="9"/>
  <c r="G36" i="8"/>
  <c r="F36" i="8"/>
  <c r="G31" i="8"/>
  <c r="F31" i="8"/>
  <c r="G28" i="8"/>
  <c r="F28" i="8"/>
  <c r="G14" i="8"/>
  <c r="F14" i="8"/>
  <c r="G9" i="7"/>
  <c r="G13" i="7" s="1"/>
  <c r="F9" i="7"/>
  <c r="F13" i="7" s="1"/>
  <c r="G68" i="6"/>
  <c r="F68" i="6"/>
  <c r="G64" i="6"/>
  <c r="F64" i="6"/>
  <c r="G54" i="6"/>
  <c r="F54" i="6"/>
  <c r="G29" i="6"/>
  <c r="F29" i="6"/>
  <c r="G13" i="5"/>
  <c r="G37" i="5" s="1"/>
  <c r="F13" i="5"/>
  <c r="F37" i="5" s="1"/>
  <c r="G44" i="4"/>
  <c r="F44" i="4"/>
  <c r="G41" i="4"/>
  <c r="F41" i="4"/>
  <c r="G37" i="4"/>
  <c r="F37" i="4"/>
  <c r="G33" i="4"/>
  <c r="F33" i="4"/>
  <c r="G28" i="4"/>
  <c r="F28" i="4"/>
  <c r="F31" i="9" l="1"/>
  <c r="F41" i="8"/>
  <c r="G79" i="6"/>
  <c r="F79" i="6"/>
  <c r="G38" i="4"/>
  <c r="F48" i="4"/>
  <c r="G31" i="9"/>
  <c r="F37" i="8"/>
  <c r="F12" i="9"/>
  <c r="G12" i="9"/>
  <c r="G41" i="8"/>
  <c r="G37" i="8"/>
  <c r="F17" i="8"/>
  <c r="G17" i="8"/>
  <c r="F65" i="6"/>
  <c r="G65" i="6"/>
  <c r="F14" i="5"/>
  <c r="G14" i="5"/>
  <c r="G48" i="4"/>
  <c r="F38" i="4"/>
</calcChain>
</file>

<file path=xl/sharedStrings.xml><?xml version="1.0" encoding="utf-8"?>
<sst xmlns="http://schemas.openxmlformats.org/spreadsheetml/2006/main" count="645" uniqueCount="288">
  <si>
    <t>Quantity</t>
  </si>
  <si>
    <t>Sr No.</t>
  </si>
  <si>
    <t>Short Name</t>
  </si>
  <si>
    <t>Scheme Name</t>
  </si>
  <si>
    <t>Market/Fair Value
 (Rs. in Lakhs)</t>
  </si>
  <si>
    <t>% to Net
 Assets</t>
  </si>
  <si>
    <t xml:space="preserve">Yield to Maturity </t>
  </si>
  <si>
    <t xml:space="preserve">Name of the Instrument </t>
  </si>
  <si>
    <t>ISIN</t>
  </si>
  <si>
    <t>Fortnightly Portfolio Statement as on May 15, 2026</t>
  </si>
  <si>
    <t>JioBlackRock Money Market Fund</t>
  </si>
  <si>
    <t>JioBlackRock Overnight Fund</t>
  </si>
  <si>
    <t>JioBlackRock Liquid Fund</t>
  </si>
  <si>
    <t>JioBlackRock Nifty 8-13 yr G-Sec Index Fund</t>
  </si>
  <si>
    <t>JioBlackRock Low Duration Fund</t>
  </si>
  <si>
    <t>JioBlackRock Short Duration Fund</t>
  </si>
  <si>
    <t>(a) Listed / awaiting listing on Stock Exchanges</t>
  </si>
  <si>
    <t>Sub Total</t>
  </si>
  <si>
    <t>Total</t>
  </si>
  <si>
    <t>TREPS</t>
  </si>
  <si>
    <t>Grand Total</t>
  </si>
  <si>
    <t>Net Receivables / (Payables)</t>
  </si>
  <si>
    <t>Notes</t>
  </si>
  <si>
    <t xml:space="preserve">Scheme Risk-O-Meter </t>
  </si>
  <si>
    <t>Yield to Call ^</t>
  </si>
  <si>
    <t>Money Market Instruments</t>
  </si>
  <si>
    <t>Certificate of Deposit</t>
  </si>
  <si>
    <t>Union Bank of India (16-Mar-2027)</t>
  </si>
  <si>
    <t>INE692A16LS3</t>
  </si>
  <si>
    <t>ICRA A1+</t>
  </si>
  <si>
    <t>Bank of Baroda (05-Mar-2027)</t>
  </si>
  <si>
    <t>INE028A16LR2</t>
  </si>
  <si>
    <t>CRISIL A1+</t>
  </si>
  <si>
    <t>Small Industries Development Bank of India (26-Feb-2027)</t>
  </si>
  <si>
    <t>INE556F16CC2</t>
  </si>
  <si>
    <t>CARE A1+</t>
  </si>
  <si>
    <t>Canara Bank (25-Mar-2027) **</t>
  </si>
  <si>
    <t>INE476A16I26</t>
  </si>
  <si>
    <t>Axis Bank Ltd (17-Dec-2026) **</t>
  </si>
  <si>
    <t>INE238AD6CB1</t>
  </si>
  <si>
    <t>Axis Bank Ltd (14-Jan-2027) **</t>
  </si>
  <si>
    <t>INE238AD6BW9</t>
  </si>
  <si>
    <t>HDFC Bank Ltd (15-Feb-2027)</t>
  </si>
  <si>
    <t>INE040A16JC3</t>
  </si>
  <si>
    <t>Punjab National Bank (09-Mar-2027) **</t>
  </si>
  <si>
    <t>INE160A16UQ6</t>
  </si>
  <si>
    <t>HDFC Bank Ltd (05-Mar-2027) **</t>
  </si>
  <si>
    <t>INE040A16IU7</t>
  </si>
  <si>
    <t>Union Bank of India (15-Mar-2027) **</t>
  </si>
  <si>
    <t>INE692A16LP9</t>
  </si>
  <si>
    <t>Federal Bank Ltd (12-Mar-2027) **</t>
  </si>
  <si>
    <t>INE171A16NM7</t>
  </si>
  <si>
    <t>National Bank For Agriculture &amp; Rural Development (17-Mar-2027) **</t>
  </si>
  <si>
    <t>INE261F16AP5</t>
  </si>
  <si>
    <t>National Bank For Agriculture &amp; Rural Development (02-Mar-2027) **</t>
  </si>
  <si>
    <t>INE261F16AM2</t>
  </si>
  <si>
    <t>Bank of Baroda (08-Mar-2027)</t>
  </si>
  <si>
    <t>INE028A16LS0</t>
  </si>
  <si>
    <t>Canara Bank (11-Mar-2027) **</t>
  </si>
  <si>
    <t>INE476A16H84</t>
  </si>
  <si>
    <t>Canara Bank (12-Mar-2027) **</t>
  </si>
  <si>
    <t>INE476A16H92</t>
  </si>
  <si>
    <t>National Bank For Agriculture &amp; Rural Development (04-Feb-2027) **</t>
  </si>
  <si>
    <t>INE261F16AJ8</t>
  </si>
  <si>
    <t>HDFC Bank Ltd (24-Feb-2027) **</t>
  </si>
  <si>
    <t>INE040A16IO0</t>
  </si>
  <si>
    <t>Kotak Mahindra Bank Ltd (09-Mar-2027) **</t>
  </si>
  <si>
    <t>INE237AD6174</t>
  </si>
  <si>
    <t>Punjab National Bank (12-Mar-2027)</t>
  </si>
  <si>
    <t>INE160A16UV6</t>
  </si>
  <si>
    <t>HDFC Bank Ltd (12-Mar-2027) **</t>
  </si>
  <si>
    <t>INE040A16IZ6</t>
  </si>
  <si>
    <t>Commercial Paper</t>
  </si>
  <si>
    <t>Cholamandalam Investment and Finance Co Ltd (10-Mar-2027) **</t>
  </si>
  <si>
    <t>INE121A14YN2</t>
  </si>
  <si>
    <t>Aditya Birla Housing Finance Ltd (09-Mar-2027) **</t>
  </si>
  <si>
    <t>INE831R14GA4</t>
  </si>
  <si>
    <t>Cholamandalam Investment and Finance Co Ltd (22-Jan-2027) **</t>
  </si>
  <si>
    <t>INE121A14YF8</t>
  </si>
  <si>
    <t>Treasury Bill</t>
  </si>
  <si>
    <t>364 DTB (03-DEC-2026)</t>
  </si>
  <si>
    <t>IN002025Z369</t>
  </si>
  <si>
    <t>364 DTB (10-DEC-2026)</t>
  </si>
  <si>
    <t>IN002025Z377</t>
  </si>
  <si>
    <t>Government Securities</t>
  </si>
  <si>
    <t>5.74% GOI 2026 (15-NOV-2026)</t>
  </si>
  <si>
    <t>IN0020210186</t>
  </si>
  <si>
    <t>SOVEREIGN</t>
  </si>
  <si>
    <t>Alternative Investment Fund</t>
  </si>
  <si>
    <t>Corporate Debt Market Development Fund Class A2</t>
  </si>
  <si>
    <t>INF0RQ622028</t>
  </si>
  <si>
    <t>Rating</t>
  </si>
  <si>
    <t>** Non Traded Security</t>
  </si>
  <si>
    <t>^ It is disclosed for Perpetual Bond issued by Banks (i.e. AT-1 Bond / Tier 1 Bond / Tier 2 Bond), as per AMFI Best Practices Guidelines Circular no. 91/2020-21 dated March 24, 2021 on Valuation of AT-1 Bonds and Tier 2 Bonds. 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</si>
  <si>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91 DTB (22-MAY-2026)</t>
  </si>
  <si>
    <t>IN002025X463</t>
  </si>
  <si>
    <t>91 DTB (11-JUN-2026)</t>
  </si>
  <si>
    <t>IN002025X497</t>
  </si>
  <si>
    <t>364 DTB (21-MAY-2026)</t>
  </si>
  <si>
    <t>IN002025Z088</t>
  </si>
  <si>
    <t>364 DTB (04-JUN-2026)</t>
  </si>
  <si>
    <t>IN002025Z104</t>
  </si>
  <si>
    <t>182 DTB (11-JUN-2026)</t>
  </si>
  <si>
    <t>IN002025Y370</t>
  </si>
  <si>
    <t>182 DTB (21-MAY-2026)</t>
  </si>
  <si>
    <t>IN002025Y347</t>
  </si>
  <si>
    <t>Reverse Repo</t>
  </si>
  <si>
    <t>Reverse Repo (18-May-2026)</t>
  </si>
  <si>
    <t>Bank of Baroda (29-Jul-2026) **</t>
  </si>
  <si>
    <t>INE028A16MA6</t>
  </si>
  <si>
    <t>Union Bank of India (23-Jun-2026) **</t>
  </si>
  <si>
    <t>INE692A16LO2</t>
  </si>
  <si>
    <t>HDFC Bank Ltd (04-Jun-2026) **</t>
  </si>
  <si>
    <t>INE040A16HT1</t>
  </si>
  <si>
    <t>Federal Bank Ltd (17-Jun-2026) **</t>
  </si>
  <si>
    <t>INE171A16NN5</t>
  </si>
  <si>
    <t>Bank of India (25-Jun-2026)</t>
  </si>
  <si>
    <t>INE084A16FV9</t>
  </si>
  <si>
    <t>Union Bank of India (23-Jul-2026)</t>
  </si>
  <si>
    <t>INE692A16LV7</t>
  </si>
  <si>
    <t>Canara Bank (14-Aug-2026) **</t>
  </si>
  <si>
    <t>INE476A16J09</t>
  </si>
  <si>
    <t>Canara Bank (26-May-2026)</t>
  </si>
  <si>
    <t>INE476A16E87</t>
  </si>
  <si>
    <t>Canara Bank (10-Jun-2026) **</t>
  </si>
  <si>
    <t>INE476A16G77</t>
  </si>
  <si>
    <t>HDFC Bank Ltd (01-Jul-2026) **</t>
  </si>
  <si>
    <t>INE040A16JE9</t>
  </si>
  <si>
    <t>Bank of Baroda (12-Aug-2026) **</t>
  </si>
  <si>
    <t>INE028A16MD0</t>
  </si>
  <si>
    <t>Canara Bank (01-Jul-2026)</t>
  </si>
  <si>
    <t>INE476A16I75</t>
  </si>
  <si>
    <t>Indian Bank (08-Jun-2026) **</t>
  </si>
  <si>
    <t>INE562A16QR9</t>
  </si>
  <si>
    <t>Bank of Baroda (25-May-2026) **</t>
  </si>
  <si>
    <t>INE028A16JR6</t>
  </si>
  <si>
    <t>HDFC Bank Ltd (24-Jun-2026) **</t>
  </si>
  <si>
    <t>INE040A16HB9</t>
  </si>
  <si>
    <t>Union Bank of India (25-Jun-2026)</t>
  </si>
  <si>
    <t>INE692A16JQ1</t>
  </si>
  <si>
    <t>ICICI Bank Ltd (29-Jun-2026) **</t>
  </si>
  <si>
    <t>INE090AD6329</t>
  </si>
  <si>
    <t>Canara Bank (29-May-2026) **</t>
  </si>
  <si>
    <t>INE476A16F03</t>
  </si>
  <si>
    <t>Union Bank of India (04-Jun-2026) **</t>
  </si>
  <si>
    <t>INE692A16KS5</t>
  </si>
  <si>
    <t>Axis Bank Ltd (24-Jun-2026) **</t>
  </si>
  <si>
    <t>INE238AD6CE5</t>
  </si>
  <si>
    <t>Axis Bank Ltd (25-Jun-2026) **</t>
  </si>
  <si>
    <t>INE238AD6AZ4</t>
  </si>
  <si>
    <t>Bank of Baroda (23-Jul-2026) **</t>
  </si>
  <si>
    <t>INE028A16JF1</t>
  </si>
  <si>
    <t>Kotak Securities Ltd (05-Jun-2026) **</t>
  </si>
  <si>
    <t>INE028E14VK3</t>
  </si>
  <si>
    <t>Godrej Consumer Products Ltd (07-Aug-2026) **</t>
  </si>
  <si>
    <t>INE102D14CB7</t>
  </si>
  <si>
    <t>HDFC Securities Ltd (27-May-2026) **</t>
  </si>
  <si>
    <t>INE700G14SS1</t>
  </si>
  <si>
    <t>Export-Import Bank Of India (05-Jun-2026) **</t>
  </si>
  <si>
    <t>INE514E14TG4</t>
  </si>
  <si>
    <t>National Bank For Agriculture &amp; Rural Development (16-Jun-2026) **</t>
  </si>
  <si>
    <t>INE261F14PB8</t>
  </si>
  <si>
    <t>Birla Group Holdings Pvt Ltd (19-Jun-2026) **</t>
  </si>
  <si>
    <t>INE09OL14JC8</t>
  </si>
  <si>
    <t>ICICI Home Finance Co Ltd (17-Jun-2026) **</t>
  </si>
  <si>
    <t>INE071G14HR2</t>
  </si>
  <si>
    <t>Reliance Retail Ventures Ltd (22-Jun-2026) **</t>
  </si>
  <si>
    <t>INE929O14EY8</t>
  </si>
  <si>
    <t>Smfg India Home Finance Co Ltd (11-Aug-2026) **</t>
  </si>
  <si>
    <t>INE213W14190</t>
  </si>
  <si>
    <t>Tata Steel Ltd (26-May-2026) **</t>
  </si>
  <si>
    <t>INE081A14GV8</t>
  </si>
  <si>
    <t>Aditya Birla Housing Finance Ltd (10-Aug-2026) **</t>
  </si>
  <si>
    <t>INE831R14GC0</t>
  </si>
  <si>
    <t>L&amp;T Finance Ltd (22-Jun-2026) **</t>
  </si>
  <si>
    <t>INE498L14FR1</t>
  </si>
  <si>
    <t>HDFC Securities Ltd (28-Jul-2026) **</t>
  </si>
  <si>
    <t>INE700G14TL4</t>
  </si>
  <si>
    <t>HDFC Securities Ltd (06-Aug-2026) **</t>
  </si>
  <si>
    <t>INE700G14TI0</t>
  </si>
  <si>
    <t>Tata Capital Housing Finance Ltd (13-Jul-2026) **</t>
  </si>
  <si>
    <t>INE033L14OU2</t>
  </si>
  <si>
    <t>ICICI Securities Ltd (05-Jun-2026) **</t>
  </si>
  <si>
    <t>INE763G14C04</t>
  </si>
  <si>
    <t>Axis Securities Ltd (24-Jun-2026) **</t>
  </si>
  <si>
    <t>INE110O14IB4</t>
  </si>
  <si>
    <t>ICICI Securities Ltd (22-Jun-2026) **</t>
  </si>
  <si>
    <t>INE763G14H66</t>
  </si>
  <si>
    <t>Can Fin Homes Ltd (20-May-2026) **</t>
  </si>
  <si>
    <t>INE477A14EC3</t>
  </si>
  <si>
    <t>ICICI Securities Ltd (15-Jun-2026) **</t>
  </si>
  <si>
    <t>INE763G14C53</t>
  </si>
  <si>
    <t>ICICI Securities Ltd (14-Aug-2026) **</t>
  </si>
  <si>
    <t>INE763G14G00</t>
  </si>
  <si>
    <t>Aditya Birla Capital Ltd (24-Jun-2026) **</t>
  </si>
  <si>
    <t>INE674K14CB0</t>
  </si>
  <si>
    <t>HDFC Securities Ltd (08-Jun-2026) **</t>
  </si>
  <si>
    <t>INE700G14SW3</t>
  </si>
  <si>
    <t>91 DTB  (06-AUG-2026)</t>
  </si>
  <si>
    <t>IN002026X057</t>
  </si>
  <si>
    <t>364 DTB (28-MAY-2026)</t>
  </si>
  <si>
    <t>IN002025Z096</t>
  </si>
  <si>
    <t>364 DTB (09-JUL-2026)</t>
  </si>
  <si>
    <t>IN002025Z153</t>
  </si>
  <si>
    <t>91 DTB (19-JUN-2026)</t>
  </si>
  <si>
    <t>IN002025X505</t>
  </si>
  <si>
    <t>182 DTB (30-JUL-2026)</t>
  </si>
  <si>
    <t>IN002025Y438</t>
  </si>
  <si>
    <t>91 DTB (04-JUN-2026)</t>
  </si>
  <si>
    <t>IN002025X489</t>
  </si>
  <si>
    <t>6.48% GOI 2035 (06-OCT-2035)</t>
  </si>
  <si>
    <t>IN0020250091</t>
  </si>
  <si>
    <t>6.79% GOI 2034 (07-OCT-2034)</t>
  </si>
  <si>
    <t>IN0020240126</t>
  </si>
  <si>
    <t>6.33% GOI 2035 (05-MAY-2035)</t>
  </si>
  <si>
    <t>IN0020250026</t>
  </si>
  <si>
    <t>Debt Instruments</t>
  </si>
  <si>
    <t>7.7% National Bank For Agriculture &amp; Rural Development (30-Sep-2027) **</t>
  </si>
  <si>
    <t>INE261F08EI9</t>
  </si>
  <si>
    <t>CRISIL AAA</t>
  </si>
  <si>
    <t>7.56% REC Ltd (31-Aug-2027) **</t>
  </si>
  <si>
    <t>INE020B08FF1</t>
  </si>
  <si>
    <t>7.89% Tata Capital Ltd (26-Jul-2027) **</t>
  </si>
  <si>
    <t>INE306N07MX0</t>
  </si>
  <si>
    <t>7.123% Tata Capital Housing Finance Ltd (21-Jul-2027) **</t>
  </si>
  <si>
    <t>INE033L07IO1</t>
  </si>
  <si>
    <t>9% Power Finance Corporation Ltd (11-Mar-2028) **</t>
  </si>
  <si>
    <t>INE134E08FL2</t>
  </si>
  <si>
    <t>8.12% Kotak Mahindra Prime Ltd (21-Jun-2027) **</t>
  </si>
  <si>
    <t>INE916DA7SU4</t>
  </si>
  <si>
    <t>7.3763% Bajaj Finance Ltd (26-Jun-2028)</t>
  </si>
  <si>
    <t>INE296A07TJ4</t>
  </si>
  <si>
    <t>(b) Privately Placed / Unlisted</t>
  </si>
  <si>
    <t>Nil</t>
  </si>
  <si>
    <t>Canara Bank (04-Mar-2027)</t>
  </si>
  <si>
    <t>INE476A16H43</t>
  </si>
  <si>
    <t>Small Industries Development Bank of India (29-Jan-2027) **</t>
  </si>
  <si>
    <t>INE556F16BX0</t>
  </si>
  <si>
    <t>Sundaram Finance Ltd (12-Mar-2027) **</t>
  </si>
  <si>
    <t>INE660A14YW0</t>
  </si>
  <si>
    <t>182 DTB (17-JUL-2026)</t>
  </si>
  <si>
    <t>IN002025Y412</t>
  </si>
  <si>
    <t>364 DTB (02-JUL-2026)</t>
  </si>
  <si>
    <t>IN002025Z146</t>
  </si>
  <si>
    <t>364 DTB (23-JUL-2026)</t>
  </si>
  <si>
    <t>IN002025Z179</t>
  </si>
  <si>
    <t>7.64% REC Ltd (30-Apr-2027) **</t>
  </si>
  <si>
    <t>INE020B08EX7</t>
  </si>
  <si>
    <t>7.74% LIC Housing Finance Ltd (22-Oct-2027) **</t>
  </si>
  <si>
    <t>INE115A07QZ8</t>
  </si>
  <si>
    <t>7.02% GOI 2027 (27-MAY-2027)</t>
  </si>
  <si>
    <t>IN0020240043</t>
  </si>
  <si>
    <t>6.36% GOI 2031 (16-FEB-2031)</t>
  </si>
  <si>
    <t>IN0020250141</t>
  </si>
  <si>
    <t>Benchmark Risk-O-Meter</t>
  </si>
  <si>
    <t>Scheme Risk-O-Meter</t>
  </si>
  <si>
    <t>Benchmark Name - NIFTY Money Market Index A-I</t>
  </si>
  <si>
    <t>Benchmark Name - NIFTY 1D Rate Index</t>
  </si>
  <si>
    <t>Benchmark Name - NIFTY Liquid Index A-I</t>
  </si>
  <si>
    <t>Benchmark Name - NIFTY 8-13 yr G-Sec</t>
  </si>
  <si>
    <t>Benchmark Name - NIFTY Low Duration Debt Index A-I</t>
  </si>
  <si>
    <t>Benchmark Name - NIFTY Short Duration Debt Index A-II</t>
  </si>
  <si>
    <t>JBMMF</t>
  </si>
  <si>
    <t>JBOF</t>
  </si>
  <si>
    <t>JBLF</t>
  </si>
  <si>
    <t>JBN8-13</t>
  </si>
  <si>
    <t>JBLOW</t>
  </si>
  <si>
    <t>JBSHORT</t>
  </si>
  <si>
    <t>-</t>
  </si>
  <si>
    <t>(1) There is no security which is in default beyond its maturity/ interest payment date.</t>
  </si>
  <si>
    <t>(2) Plan/ Option wise per unit net asset value are as follows:</t>
  </si>
  <si>
    <t>Plan/ Option</t>
  </si>
  <si>
    <t>As on April 30, 2026</t>
  </si>
  <si>
    <t>Direct Plan - Growth Option</t>
  </si>
  <si>
    <t>As on May 15, 2026</t>
  </si>
  <si>
    <t>(3) There was no distribution (of income and capital) during the fortnight ended May 15, 2026.</t>
  </si>
  <si>
    <t>(4) Total outstanding exposure in derivative instruments as on May 15, 2026 is Rs. Nil.</t>
  </si>
  <si>
    <t>(5) Total market value of investments in foreign securities/ American Depository Receipts/ Global Depository Receipts as at May 15, 2026 is Rs. Nil.</t>
  </si>
  <si>
    <t>(7) Repo transactions in corporate debt securities as on May 15, 2026 is Rs. Nil.</t>
  </si>
  <si>
    <t>Aggregate Investments by other schemes (at NAV) as on May 15, 2026, is Rs.4,563.67 Lakh's.</t>
  </si>
  <si>
    <t>Aggregate Investments by other schemes (at NAV) as on May 15, 2026, is Rs.1,542.54 Lakh's.</t>
  </si>
  <si>
    <t>(6) The average maturity period of the portfolio is 0.12 years.</t>
  </si>
  <si>
    <t>(6) The average maturity period of the portfolio is 0.01 years.</t>
  </si>
  <si>
    <t>(6) The average maturity period of the portfolio is 0.74 years.</t>
  </si>
  <si>
    <t>(6) The average maturity period of the portfolio is 9.10 years.</t>
  </si>
  <si>
    <t>(6) The average maturity period of the portfolio is 0.94 years.</t>
  </si>
  <si>
    <t>(6) The average maturity period of the portfolio is 1.13 years.</t>
  </si>
  <si>
    <t>Unclaimed Redemption - Upto 3 years - Growth Option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</si>
</sst>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"/>
    <numFmt numFmtId="165" formatCode="#,##0.0000"/>
    <numFmt numFmtId="166" formatCode="0.0000"/>
  </numFmts>
  <fonts count="13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CCCCC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87">
    <xf numFmtId="0" fontId="0" fillId="0" borderId="0" xfId="0"/>
    <xf numFmtId="0" fontId="4" fillId="2" borderId="0" xfId="0" applyFont="1" applyFill="1"/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0" xfId="0" applyNumberFormat="1" applyFont="1" applyFill="1" applyAlignment="1">
      <alignment horizontal="left" vertical="top" wrapText="1"/>
    </xf>
    <xf numFmtId="4" fontId="2" fillId="2" borderId="0" xfId="0" applyNumberFormat="1" applyFont="1" applyFill="1" applyAlignment="1">
      <alignment horizontal="left" vertical="top" wrapText="1"/>
    </xf>
    <xf numFmtId="0" fontId="4" fillId="2" borderId="0" xfId="0" applyNumberFormat="1" applyFont="1" applyFill="1"/>
    <xf numFmtId="4" fontId="4" fillId="2" borderId="0" xfId="0" applyNumberFormat="1" applyFont="1" applyFill="1"/>
    <xf numFmtId="0" fontId="6" fillId="2" borderId="0" xfId="0" applyFont="1" applyFill="1"/>
    <xf numFmtId="0" fontId="6" fillId="2" borderId="0" xfId="0" applyNumberFormat="1" applyFont="1" applyFill="1"/>
    <xf numFmtId="0" fontId="3" fillId="2" borderId="0" xfId="0" applyFont="1" applyFill="1" applyAlignment="1">
      <alignment horizontal="left" vertical="top"/>
    </xf>
    <xf numFmtId="39" fontId="6" fillId="2" borderId="0" xfId="0" applyNumberFormat="1" applyFont="1" applyFill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10" fontId="6" fillId="2" borderId="0" xfId="0" applyNumberFormat="1" applyFont="1" applyFill="1"/>
    <xf numFmtId="10" fontId="4" fillId="2" borderId="0" xfId="0" applyNumberFormat="1" applyFont="1" applyFill="1"/>
    <xf numFmtId="0" fontId="7" fillId="3" borderId="1" xfId="0" applyFont="1" applyFill="1" applyBorder="1" applyAlignment="1">
      <alignment horizontal="left" vertical="top" wrapText="1"/>
    </xf>
    <xf numFmtId="39" fontId="6" fillId="4" borderId="0" xfId="0" applyNumberFormat="1" applyFont="1" applyFill="1" applyBorder="1"/>
    <xf numFmtId="0" fontId="10" fillId="0" borderId="0" xfId="0" applyFont="1"/>
    <xf numFmtId="0" fontId="11" fillId="0" borderId="2" xfId="1" applyBorder="1"/>
    <xf numFmtId="0" fontId="10" fillId="0" borderId="3" xfId="0" applyFont="1" applyBorder="1"/>
    <xf numFmtId="0" fontId="10" fillId="0" borderId="4" xfId="0" applyFont="1" applyBorder="1"/>
    <xf numFmtId="0" fontId="5" fillId="2" borderId="0" xfId="0" applyFont="1" applyFill="1"/>
    <xf numFmtId="0" fontId="5" fillId="2" borderId="0" xfId="0" applyNumberFormat="1" applyFont="1" applyFill="1"/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 wrapText="1"/>
    </xf>
    <xf numFmtId="39" fontId="5" fillId="0" borderId="5" xfId="0" applyNumberFormat="1" applyFont="1" applyBorder="1" applyAlignment="1">
      <alignment horizontal="center" vertical="center" wrapText="1"/>
    </xf>
    <xf numFmtId="10" fontId="5" fillId="0" borderId="5" xfId="0" applyNumberFormat="1" applyFont="1" applyBorder="1" applyAlignment="1">
      <alignment horizontal="center" vertical="center" wrapText="1"/>
    </xf>
    <xf numFmtId="0" fontId="5" fillId="2" borderId="6" xfId="0" applyFont="1" applyFill="1" applyBorder="1"/>
    <xf numFmtId="0" fontId="6" fillId="2" borderId="6" xfId="0" applyFont="1" applyFill="1" applyBorder="1"/>
    <xf numFmtId="0" fontId="6" fillId="2" borderId="6" xfId="0" applyNumberFormat="1" applyFont="1" applyFill="1" applyBorder="1"/>
    <xf numFmtId="39" fontId="6" fillId="2" borderId="6" xfId="0" applyNumberFormat="1" applyFont="1" applyFill="1" applyBorder="1"/>
    <xf numFmtId="39" fontId="6" fillId="4" borderId="6" xfId="0" applyNumberFormat="1" applyFont="1" applyFill="1" applyBorder="1"/>
    <xf numFmtId="10" fontId="6" fillId="2" borderId="6" xfId="0" applyNumberFormat="1" applyFont="1" applyFill="1" applyBorder="1"/>
    <xf numFmtId="3" fontId="6" fillId="2" borderId="6" xfId="0" applyNumberFormat="1" applyFont="1" applyFill="1" applyBorder="1"/>
    <xf numFmtId="164" fontId="6" fillId="2" borderId="6" xfId="0" applyNumberFormat="1" applyFont="1" applyFill="1" applyBorder="1"/>
    <xf numFmtId="0" fontId="5" fillId="2" borderId="6" xfId="0" applyNumberFormat="1" applyFont="1" applyFill="1" applyBorder="1"/>
    <xf numFmtId="39" fontId="5" fillId="2" borderId="7" xfId="0" applyNumberFormat="1" applyFont="1" applyFill="1" applyBorder="1"/>
    <xf numFmtId="39" fontId="5" fillId="4" borderId="7" xfId="0" applyNumberFormat="1" applyFont="1" applyFill="1" applyBorder="1"/>
    <xf numFmtId="10" fontId="5" fillId="2" borderId="6" xfId="0" applyNumberFormat="1" applyFont="1" applyFill="1" applyBorder="1"/>
    <xf numFmtId="39" fontId="5" fillId="2" borderId="8" xfId="0" applyNumberFormat="1" applyFont="1" applyFill="1" applyBorder="1" applyAlignment="1">
      <alignment horizontal="right"/>
    </xf>
    <xf numFmtId="39" fontId="5" fillId="4" borderId="8" xfId="0" applyNumberFormat="1" applyFont="1" applyFill="1" applyBorder="1" applyAlignment="1">
      <alignment horizontal="right"/>
    </xf>
    <xf numFmtId="0" fontId="5" fillId="2" borderId="9" xfId="0" applyFont="1" applyFill="1" applyBorder="1"/>
    <xf numFmtId="0" fontId="5" fillId="2" borderId="9" xfId="0" applyNumberFormat="1" applyFont="1" applyFill="1" applyBorder="1"/>
    <xf numFmtId="39" fontId="5" fillId="2" borderId="9" xfId="0" applyNumberFormat="1" applyFont="1" applyFill="1" applyBorder="1"/>
    <xf numFmtId="39" fontId="5" fillId="4" borderId="9" xfId="0" applyNumberFormat="1" applyFont="1" applyFill="1" applyBorder="1"/>
    <xf numFmtId="0" fontId="5" fillId="2" borderId="10" xfId="0" applyFont="1" applyFill="1" applyBorder="1"/>
    <xf numFmtId="0" fontId="5" fillId="2" borderId="10" xfId="0" applyNumberFormat="1" applyFont="1" applyFill="1" applyBorder="1"/>
    <xf numFmtId="39" fontId="5" fillId="2" borderId="10" xfId="0" applyNumberFormat="1" applyFont="1" applyFill="1" applyBorder="1"/>
    <xf numFmtId="39" fontId="5" fillId="4" borderId="10" xfId="0" applyNumberFormat="1" applyFont="1" applyFill="1" applyBorder="1"/>
    <xf numFmtId="10" fontId="5" fillId="2" borderId="11" xfId="0" applyNumberFormat="1" applyFont="1" applyFill="1" applyBorder="1"/>
    <xf numFmtId="0" fontId="5" fillId="2" borderId="11" xfId="0" applyFont="1" applyFill="1" applyBorder="1"/>
    <xf numFmtId="0" fontId="5" fillId="2" borderId="7" xfId="0" applyFont="1" applyFill="1" applyBorder="1"/>
    <xf numFmtId="0" fontId="5" fillId="2" borderId="7" xfId="0" applyNumberFormat="1" applyFont="1" applyFill="1" applyBorder="1"/>
    <xf numFmtId="0" fontId="5" fillId="2" borderId="0" xfId="0" applyFont="1" applyFill="1" applyAlignment="1">
      <alignment horizontal="right"/>
    </xf>
    <xf numFmtId="165" fontId="6" fillId="2" borderId="0" xfId="0" applyNumberFormat="1" applyFont="1" applyFill="1"/>
    <xf numFmtId="4" fontId="6" fillId="2" borderId="6" xfId="0" applyNumberFormat="1" applyFont="1" applyFill="1" applyBorder="1"/>
    <xf numFmtId="39" fontId="5" fillId="2" borderId="8" xfId="0" applyNumberFormat="1" applyFont="1" applyFill="1" applyBorder="1"/>
    <xf numFmtId="39" fontId="5" fillId="4" borderId="8" xfId="0" applyNumberFormat="1" applyFont="1" applyFill="1" applyBorder="1"/>
    <xf numFmtId="0" fontId="6" fillId="2" borderId="9" xfId="0" applyFont="1" applyFill="1" applyBorder="1"/>
    <xf numFmtId="0" fontId="6" fillId="2" borderId="9" xfId="0" applyNumberFormat="1" applyFont="1" applyFill="1" applyBorder="1"/>
    <xf numFmtId="39" fontId="6" fillId="2" borderId="9" xfId="0" applyNumberFormat="1" applyFont="1" applyFill="1" applyBorder="1"/>
    <xf numFmtId="39" fontId="6" fillId="4" borderId="9" xfId="0" applyNumberFormat="1" applyFont="1" applyFill="1" applyBorder="1"/>
    <xf numFmtId="39" fontId="5" fillId="2" borderId="9" xfId="0" applyNumberFormat="1" applyFont="1" applyFill="1" applyBorder="1" applyAlignment="1">
      <alignment horizontal="right"/>
    </xf>
    <xf numFmtId="39" fontId="5" fillId="4" borderId="9" xfId="0" applyNumberFormat="1" applyFont="1" applyFill="1" applyBorder="1" applyAlignment="1">
      <alignment horizontal="right"/>
    </xf>
    <xf numFmtId="0" fontId="11" fillId="2" borderId="0" xfId="1" applyFill="1"/>
    <xf numFmtId="0" fontId="5" fillId="2" borderId="0" xfId="0" applyFont="1" applyFill="1" applyAlignment="1">
      <alignment vertical="center" wrapText="1"/>
    </xf>
    <xf numFmtId="39" fontId="6" fillId="4" borderId="0" xfId="0" applyNumberFormat="1" applyFont="1" applyFill="1"/>
    <xf numFmtId="0" fontId="5" fillId="2" borderId="0" xfId="0" applyFont="1" applyFill="1" applyAlignment="1">
      <alignment vertical="center"/>
    </xf>
    <xf numFmtId="0" fontId="5" fillId="0" borderId="0" xfId="0" applyFont="1"/>
    <xf numFmtId="0" fontId="5" fillId="2" borderId="0" xfId="0" applyFont="1" applyFill="1" applyAlignment="1">
      <alignment vertical="center" wrapText="1"/>
    </xf>
    <xf numFmtId="0" fontId="11" fillId="0" borderId="2" xfId="1" quotePrefix="1" applyBorder="1"/>
    <xf numFmtId="0" fontId="3" fillId="4" borderId="0" xfId="0" applyFont="1" applyFill="1"/>
    <xf numFmtId="0" fontId="3" fillId="0" borderId="0" xfId="0" applyFont="1"/>
    <xf numFmtId="0" fontId="6" fillId="2" borderId="0" xfId="0" applyFont="1" applyFill="1" applyAlignment="1">
      <alignment vertical="center"/>
    </xf>
    <xf numFmtId="0" fontId="5" fillId="2" borderId="10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wrapText="1"/>
    </xf>
    <xf numFmtId="0" fontId="6" fillId="2" borderId="10" xfId="0" applyFont="1" applyFill="1" applyBorder="1" applyAlignment="1">
      <alignment vertical="center"/>
    </xf>
    <xf numFmtId="166" fontId="6" fillId="2" borderId="10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/>
    <xf numFmtId="0" fontId="5" fillId="2" borderId="0" xfId="0" applyFont="1" applyFill="1" applyAlignment="1">
      <alignment vertical="center" wrapText="1"/>
    </xf>
    <xf numFmtId="0" fontId="6" fillId="2" borderId="10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8">
    <dxf>
      <numFmt numFmtId="167" formatCode="&quot;0.00*&quot;"/>
    </dxf>
    <dxf>
      <numFmt numFmtId="167" formatCode="&quot;0.00*&quot;"/>
    </dxf>
    <dxf>
      <numFmt numFmtId="167" formatCode="&quot;0.00*&quot;"/>
    </dxf>
    <dxf>
      <numFmt numFmtId="167" formatCode="&quot;0.00*&quot;"/>
    </dxf>
    <dxf>
      <numFmt numFmtId="167" formatCode="&quot;0.00*&quot;"/>
    </dxf>
    <dxf>
      <numFmt numFmtId="167" formatCode="&quot;0.00*&quot;"/>
    </dxf>
    <dxf>
      <numFmt numFmtId="167" formatCode="&quot;0.00*&quot;"/>
    </dxf>
    <dxf>
      <numFmt numFmtId="167" formatCode="&quot;0.00*&quot;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74</xdr:row>
      <xdr:rowOff>9525</xdr:rowOff>
    </xdr:from>
    <xdr:to>
      <xdr:col>3</xdr:col>
      <xdr:colOff>669925</xdr:colOff>
      <xdr:row>91</xdr:row>
      <xdr:rowOff>98425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E3AD3ACB-2BFF-4A79-9B45-B045D0FF7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700" y="10474325"/>
          <a:ext cx="5045075" cy="2247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476250</xdr:colOff>
      <xdr:row>97</xdr:row>
      <xdr:rowOff>47625</xdr:rowOff>
    </xdr:from>
    <xdr:to>
      <xdr:col>3</xdr:col>
      <xdr:colOff>869950</xdr:colOff>
      <xdr:row>114</xdr:row>
      <xdr:rowOff>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281DFB34-292D-45C5-A5B2-71C1722C8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13452475"/>
          <a:ext cx="5168900" cy="2111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561975</xdr:colOff>
      <xdr:row>60</xdr:row>
      <xdr:rowOff>104775</xdr:rowOff>
    </xdr:from>
    <xdr:to>
      <xdr:col>3</xdr:col>
      <xdr:colOff>342900</xdr:colOff>
      <xdr:row>77</xdr:row>
      <xdr:rowOff>50800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45E34A-7694-4DE3-9BCE-0B3FAFE69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3625" y="7775575"/>
          <a:ext cx="4638675" cy="2105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238125</xdr:colOff>
      <xdr:row>84</xdr:row>
      <xdr:rowOff>28575</xdr:rowOff>
    </xdr:from>
    <xdr:to>
      <xdr:col>3</xdr:col>
      <xdr:colOff>438150</xdr:colOff>
      <xdr:row>101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1268EEE-41A7-4FB5-AAB3-46D636B0C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775" y="10766425"/>
          <a:ext cx="5057775" cy="215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103</xdr:row>
      <xdr:rowOff>0</xdr:rowOff>
    </xdr:from>
    <xdr:to>
      <xdr:col>3</xdr:col>
      <xdr:colOff>654050</xdr:colOff>
      <xdr:row>120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5D94E3-8931-423D-AD3F-7DA367578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075" y="14979650"/>
          <a:ext cx="5006975" cy="215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124</xdr:row>
      <xdr:rowOff>76200</xdr:rowOff>
    </xdr:from>
    <xdr:to>
      <xdr:col>3</xdr:col>
      <xdr:colOff>796925</xdr:colOff>
      <xdr:row>141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B00AF11-168F-4197-979E-C5A267783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17735550"/>
          <a:ext cx="5178425" cy="212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638175</xdr:colOff>
      <xdr:row>34</xdr:row>
      <xdr:rowOff>95250</xdr:rowOff>
    </xdr:from>
    <xdr:to>
      <xdr:col>2</xdr:col>
      <xdr:colOff>1111250</xdr:colOff>
      <xdr:row>49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145698D-C293-49B9-9695-3E4E9A674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825" y="5499100"/>
          <a:ext cx="4156075" cy="188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53</xdr:row>
      <xdr:rowOff>114300</xdr:rowOff>
    </xdr:from>
    <xdr:to>
      <xdr:col>3</xdr:col>
      <xdr:colOff>47625</xdr:colOff>
      <xdr:row>67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2662410-D5DA-4535-B16E-FC5AA77C6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5050" y="7943850"/>
          <a:ext cx="4321175" cy="172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920750</xdr:colOff>
      <xdr:row>64</xdr:row>
      <xdr:rowOff>74084</xdr:rowOff>
    </xdr:from>
    <xdr:to>
      <xdr:col>4</xdr:col>
      <xdr:colOff>161925</xdr:colOff>
      <xdr:row>82</xdr:row>
      <xdr:rowOff>11643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643C5C96-A2C3-4D0C-9C7B-8AE7249A6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2400" y="9637184"/>
          <a:ext cx="5038725" cy="2223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1123950</xdr:colOff>
      <xdr:row>90</xdr:row>
      <xdr:rowOff>69850</xdr:rowOff>
    </xdr:from>
    <xdr:to>
      <xdr:col>4</xdr:col>
      <xdr:colOff>488950</xdr:colOff>
      <xdr:row>107</xdr:row>
      <xdr:rowOff>25400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0F2AD69-1CF3-4990-A5F1-66C03B638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5600" y="12947650"/>
          <a:ext cx="5162550" cy="211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1276350</xdr:colOff>
      <xdr:row>77</xdr:row>
      <xdr:rowOff>63500</xdr:rowOff>
    </xdr:from>
    <xdr:to>
      <xdr:col>5</xdr:col>
      <xdr:colOff>171450</xdr:colOff>
      <xdr:row>97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F709DEE-0235-45B2-9237-BBA9308680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8000" y="11055350"/>
          <a:ext cx="5740400" cy="2578100"/>
        </a:xfrm>
        <a:prstGeom prst="rect">
          <a:avLst/>
        </a:prstGeom>
      </xdr:spPr>
    </xdr:pic>
    <xdr:clientData/>
  </xdr:twoCellAnchor>
  <xdr:twoCellAnchor editAs="oneCell">
    <xdr:from>
      <xdr:col>1</xdr:col>
      <xdr:colOff>1682750</xdr:colOff>
      <xdr:row>52</xdr:row>
      <xdr:rowOff>31750</xdr:rowOff>
    </xdr:from>
    <xdr:to>
      <xdr:col>5</xdr:col>
      <xdr:colOff>133350</xdr:colOff>
      <xdr:row>72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42947B0-B49A-496D-8050-6C3CFFC3CF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84400" y="7835900"/>
          <a:ext cx="5295900" cy="2527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D9DFF-70F7-428E-B8B4-6C3F7A0594B3}">
  <dimension ref="A1:C7"/>
  <sheetViews>
    <sheetView tabSelected="1" workbookViewId="0"/>
  </sheetViews>
  <sheetFormatPr defaultColWidth="8.90625" defaultRowHeight="12.5" x14ac:dyDescent="0.25"/>
  <cols>
    <col min="1" max="1" width="6.1796875" style="18" bestFit="1" customWidth="1"/>
    <col min="2" max="2" width="10.90625" style="18" bestFit="1" customWidth="1"/>
    <col min="3" max="3" width="37.54296875" style="18" bestFit="1" customWidth="1"/>
    <col min="4" max="16384" width="8.90625" style="18"/>
  </cols>
  <sheetData>
    <row r="1" spans="1:3" ht="16" customHeight="1" x14ac:dyDescent="0.25">
      <c r="A1" s="16" t="s">
        <v>1</v>
      </c>
      <c r="B1" s="16" t="s">
        <v>2</v>
      </c>
      <c r="C1" s="16" t="s">
        <v>3</v>
      </c>
    </row>
    <row r="2" spans="1:3" ht="14.5" x14ac:dyDescent="0.35">
      <c r="A2" s="20">
        <v>1</v>
      </c>
      <c r="B2" s="19" t="s">
        <v>262</v>
      </c>
      <c r="C2" s="21" t="s">
        <v>10</v>
      </c>
    </row>
    <row r="3" spans="1:3" ht="14.5" x14ac:dyDescent="0.35">
      <c r="A3" s="20">
        <v>2</v>
      </c>
      <c r="B3" s="19" t="s">
        <v>263</v>
      </c>
      <c r="C3" s="21" t="s">
        <v>11</v>
      </c>
    </row>
    <row r="4" spans="1:3" ht="14.5" x14ac:dyDescent="0.35">
      <c r="A4" s="20">
        <v>3</v>
      </c>
      <c r="B4" s="19" t="s">
        <v>264</v>
      </c>
      <c r="C4" s="21" t="s">
        <v>12</v>
      </c>
    </row>
    <row r="5" spans="1:3" ht="14.5" x14ac:dyDescent="0.35">
      <c r="A5" s="20">
        <v>4</v>
      </c>
      <c r="B5" s="73" t="s">
        <v>265</v>
      </c>
      <c r="C5" s="21" t="s">
        <v>13</v>
      </c>
    </row>
    <row r="6" spans="1:3" ht="14.5" x14ac:dyDescent="0.35">
      <c r="A6" s="20">
        <v>5</v>
      </c>
      <c r="B6" s="19" t="s">
        <v>266</v>
      </c>
      <c r="C6" s="21" t="s">
        <v>14</v>
      </c>
    </row>
    <row r="7" spans="1:3" ht="14.5" x14ac:dyDescent="0.35">
      <c r="A7" s="20">
        <v>6</v>
      </c>
      <c r="B7" s="19" t="s">
        <v>267</v>
      </c>
      <c r="C7" s="21" t="s">
        <v>15</v>
      </c>
    </row>
  </sheetData>
  <hyperlinks>
    <hyperlink ref="B2" location="JBMMF!A1" display="JBMMF" xr:uid="{810C428F-239D-4BAD-98AC-92D722F3EB3F}"/>
    <hyperlink ref="B3" location="JBOF!A1" display="JBOF" xr:uid="{047BDE1C-C71F-45AD-A744-E460DA2DF659}"/>
    <hyperlink ref="B4" location="JBLF!A1" display="JBLF" xr:uid="{14775D7B-8483-41B2-B62A-B261BD992194}"/>
    <hyperlink ref="B5" location="'JBN8-13'!A1" display="'JBN8-13" xr:uid="{290B678D-9756-4B26-9925-8A5BFFA71970}"/>
    <hyperlink ref="B6" location="JBLOW!A1" display="JBLOW" xr:uid="{919A8C04-7450-4A22-90A1-7F6E0866F4CA}"/>
    <hyperlink ref="B7" location="JBSHORT!A1" display="JBSHORT" xr:uid="{159F57B6-660E-4478-9E88-512D5BE84414}"/>
  </hyperlinks>
  <pageMargins left="0.7" right="0.7" top="0.75" bottom="0.75" header="0.3" footer="0.3"/>
  <pageSetup paperSize="9" orientation="portrait" r:id="rId1"/>
  <headerFooter>
    <oddFooter>&amp;C&amp;1#&amp;"Calibri"&amp;10&amp;K000000RESTRICTED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E2A25-2EDC-4F24-A1FA-1935E17B5A3B}">
  <dimension ref="A1:J115"/>
  <sheetViews>
    <sheetView view="pageBreakPreview" zoomScaleNormal="100" zoomScaleSheetLayoutView="100" workbookViewId="0"/>
  </sheetViews>
  <sheetFormatPr defaultColWidth="9.08984375" defaultRowHeight="10" x14ac:dyDescent="0.2"/>
  <cols>
    <col min="1" max="1" width="7.1796875" style="8" customWidth="1"/>
    <col min="2" max="2" width="52.7265625" style="8" bestFit="1" customWidth="1"/>
    <col min="3" max="3" width="15.6328125" style="8" customWidth="1"/>
    <col min="4" max="4" width="13.90625" style="8" bestFit="1" customWidth="1"/>
    <col min="5" max="5" width="13.90625" style="9" bestFit="1" customWidth="1"/>
    <col min="6" max="6" width="12.7265625" style="11" bestFit="1" customWidth="1"/>
    <col min="7" max="7" width="6.7265625" style="17" bestFit="1" customWidth="1"/>
    <col min="8" max="8" width="11.81640625" style="14" bestFit="1" customWidth="1"/>
    <col min="9" max="9" width="10.08984375" style="8" bestFit="1" customWidth="1"/>
    <col min="10" max="16384" width="9.08984375" style="8"/>
  </cols>
  <sheetData>
    <row r="1" spans="1:10" s="1" customFormat="1" ht="16.75" customHeight="1" x14ac:dyDescent="0.35">
      <c r="B1" s="83" t="s">
        <v>10</v>
      </c>
      <c r="C1" s="84"/>
      <c r="D1" s="13"/>
      <c r="E1" s="6"/>
      <c r="F1" s="7"/>
      <c r="G1" s="17"/>
      <c r="H1" s="15"/>
    </row>
    <row r="2" spans="1:10" s="1" customFormat="1" ht="14.5" x14ac:dyDescent="0.35">
      <c r="A2" s="67" t="s">
        <v>268</v>
      </c>
      <c r="E2" s="6"/>
      <c r="F2" s="7"/>
      <c r="G2" s="17"/>
      <c r="H2" s="15"/>
    </row>
    <row r="3" spans="1:10" s="1" customFormat="1" ht="11.5" x14ac:dyDescent="0.25">
      <c r="B3" s="10" t="s">
        <v>9</v>
      </c>
      <c r="C3" s="2"/>
      <c r="D3" s="3"/>
      <c r="E3" s="4"/>
      <c r="F3" s="5"/>
      <c r="G3" s="17"/>
      <c r="H3" s="15"/>
    </row>
    <row r="4" spans="1:10" s="1" customFormat="1" ht="25.5" customHeight="1" x14ac:dyDescent="0.25">
      <c r="B4" s="24" t="s">
        <v>7</v>
      </c>
      <c r="C4" s="24" t="s">
        <v>8</v>
      </c>
      <c r="D4" s="25" t="s">
        <v>91</v>
      </c>
      <c r="E4" s="26" t="s">
        <v>0</v>
      </c>
      <c r="F4" s="27" t="s">
        <v>4</v>
      </c>
      <c r="G4" s="28" t="s">
        <v>5</v>
      </c>
      <c r="H4" s="29" t="s">
        <v>6</v>
      </c>
      <c r="I4" s="27" t="s">
        <v>24</v>
      </c>
      <c r="J4" s="12"/>
    </row>
    <row r="5" spans="1:10" ht="10.5" x14ac:dyDescent="0.25">
      <c r="B5" s="30" t="s">
        <v>25</v>
      </c>
      <c r="C5" s="31"/>
      <c r="D5" s="31"/>
      <c r="E5" s="32"/>
      <c r="F5" s="33"/>
      <c r="G5" s="34"/>
      <c r="H5" s="35"/>
      <c r="I5" s="31"/>
    </row>
    <row r="6" spans="1:10" ht="10.5" x14ac:dyDescent="0.25">
      <c r="B6" s="30" t="s">
        <v>26</v>
      </c>
      <c r="C6" s="31"/>
      <c r="D6" s="31"/>
      <c r="E6" s="32"/>
      <c r="F6" s="33"/>
      <c r="G6" s="34"/>
      <c r="H6" s="35"/>
      <c r="I6" s="31"/>
    </row>
    <row r="7" spans="1:10" x14ac:dyDescent="0.2">
      <c r="B7" s="31" t="s">
        <v>27</v>
      </c>
      <c r="C7" s="31" t="s">
        <v>28</v>
      </c>
      <c r="D7" s="31" t="s">
        <v>29</v>
      </c>
      <c r="E7" s="36">
        <v>4040</v>
      </c>
      <c r="F7" s="33">
        <v>19030.2988</v>
      </c>
      <c r="G7" s="34">
        <v>7.1808983615545596</v>
      </c>
      <c r="H7" s="37">
        <v>7.3799000000000003E-2</v>
      </c>
      <c r="I7" s="58"/>
    </row>
    <row r="8" spans="1:10" x14ac:dyDescent="0.2">
      <c r="B8" s="31" t="s">
        <v>30</v>
      </c>
      <c r="C8" s="31" t="s">
        <v>31</v>
      </c>
      <c r="D8" s="31" t="s">
        <v>32</v>
      </c>
      <c r="E8" s="36">
        <v>4000</v>
      </c>
      <c r="F8" s="33">
        <v>18877.14</v>
      </c>
      <c r="G8" s="34">
        <v>7.1231053764030303</v>
      </c>
      <c r="H8" s="37">
        <v>7.4098999999999998E-2</v>
      </c>
      <c r="I8" s="58"/>
    </row>
    <row r="9" spans="1:10" x14ac:dyDescent="0.2">
      <c r="B9" s="31" t="s">
        <v>33</v>
      </c>
      <c r="C9" s="31" t="s">
        <v>34</v>
      </c>
      <c r="D9" s="31" t="s">
        <v>35</v>
      </c>
      <c r="E9" s="36">
        <v>3520</v>
      </c>
      <c r="F9" s="33">
        <v>16618.676800000001</v>
      </c>
      <c r="G9" s="34">
        <v>6.27089623019081</v>
      </c>
      <c r="H9" s="37">
        <v>7.5359999999999996E-2</v>
      </c>
      <c r="I9" s="58"/>
    </row>
    <row r="10" spans="1:10" x14ac:dyDescent="0.2">
      <c r="B10" s="31" t="s">
        <v>36</v>
      </c>
      <c r="C10" s="31" t="s">
        <v>37</v>
      </c>
      <c r="D10" s="31" t="s">
        <v>29</v>
      </c>
      <c r="E10" s="36">
        <v>2700</v>
      </c>
      <c r="F10" s="33">
        <v>12694.441500000001</v>
      </c>
      <c r="G10" s="34">
        <v>4.7901241660062803</v>
      </c>
      <c r="H10" s="37">
        <v>7.3999999999999996E-2</v>
      </c>
      <c r="I10" s="58"/>
    </row>
    <row r="11" spans="1:10" x14ac:dyDescent="0.2">
      <c r="B11" s="31" t="s">
        <v>38</v>
      </c>
      <c r="C11" s="31" t="s">
        <v>39</v>
      </c>
      <c r="D11" s="31" t="s">
        <v>32</v>
      </c>
      <c r="E11" s="36">
        <v>2500</v>
      </c>
      <c r="F11" s="33">
        <v>11990.4125</v>
      </c>
      <c r="G11" s="34">
        <v>4.5244656629150404</v>
      </c>
      <c r="H11" s="37">
        <v>7.2150000000000006E-2</v>
      </c>
      <c r="I11" s="58"/>
    </row>
    <row r="12" spans="1:10" x14ac:dyDescent="0.2">
      <c r="B12" s="31" t="s">
        <v>40</v>
      </c>
      <c r="C12" s="31" t="s">
        <v>41</v>
      </c>
      <c r="D12" s="31" t="s">
        <v>32</v>
      </c>
      <c r="E12" s="36">
        <v>2000</v>
      </c>
      <c r="F12" s="33">
        <v>9529.8700000000008</v>
      </c>
      <c r="G12" s="34">
        <v>3.5960038561679299</v>
      </c>
      <c r="H12" s="37">
        <v>7.4099999999999999E-2</v>
      </c>
      <c r="I12" s="58"/>
    </row>
    <row r="13" spans="1:10" x14ac:dyDescent="0.2">
      <c r="B13" s="31" t="s">
        <v>42</v>
      </c>
      <c r="C13" s="31" t="s">
        <v>43</v>
      </c>
      <c r="D13" s="31" t="s">
        <v>32</v>
      </c>
      <c r="E13" s="36">
        <v>2000</v>
      </c>
      <c r="F13" s="33">
        <v>9465.15</v>
      </c>
      <c r="G13" s="34">
        <v>3.5715823929610702</v>
      </c>
      <c r="H13" s="37">
        <v>7.5000999999999998E-2</v>
      </c>
      <c r="I13" s="58"/>
    </row>
    <row r="14" spans="1:10" x14ac:dyDescent="0.2">
      <c r="B14" s="31" t="s">
        <v>44</v>
      </c>
      <c r="C14" s="31" t="s">
        <v>45</v>
      </c>
      <c r="D14" s="31" t="s">
        <v>32</v>
      </c>
      <c r="E14" s="36">
        <v>2000</v>
      </c>
      <c r="F14" s="33">
        <v>9432.35</v>
      </c>
      <c r="G14" s="34">
        <v>3.5592056316325</v>
      </c>
      <c r="H14" s="37">
        <v>7.3959999999999998E-2</v>
      </c>
      <c r="I14" s="58"/>
    </row>
    <row r="15" spans="1:10" x14ac:dyDescent="0.2">
      <c r="B15" s="31" t="s">
        <v>46</v>
      </c>
      <c r="C15" s="31" t="s">
        <v>47</v>
      </c>
      <c r="D15" s="31" t="s">
        <v>32</v>
      </c>
      <c r="E15" s="36">
        <v>2000</v>
      </c>
      <c r="F15" s="33">
        <v>9432.1299999999992</v>
      </c>
      <c r="G15" s="34">
        <v>3.5591226167699301</v>
      </c>
      <c r="H15" s="37">
        <v>7.5000999999999998E-2</v>
      </c>
      <c r="I15" s="58"/>
    </row>
    <row r="16" spans="1:10" x14ac:dyDescent="0.2">
      <c r="B16" s="31" t="s">
        <v>48</v>
      </c>
      <c r="C16" s="31" t="s">
        <v>49</v>
      </c>
      <c r="D16" s="31" t="s">
        <v>32</v>
      </c>
      <c r="E16" s="36">
        <v>2000</v>
      </c>
      <c r="F16" s="33">
        <v>9421.99</v>
      </c>
      <c r="G16" s="34">
        <v>3.5552963862860301</v>
      </c>
      <c r="H16" s="37">
        <v>7.3899999999999993E-2</v>
      </c>
      <c r="I16" s="58"/>
    </row>
    <row r="17" spans="2:9" x14ac:dyDescent="0.2">
      <c r="B17" s="31" t="s">
        <v>50</v>
      </c>
      <c r="C17" s="31" t="s">
        <v>51</v>
      </c>
      <c r="D17" s="31" t="s">
        <v>32</v>
      </c>
      <c r="E17" s="36">
        <v>2000</v>
      </c>
      <c r="F17" s="33">
        <v>9419.36</v>
      </c>
      <c r="G17" s="34">
        <v>3.5543039813380402</v>
      </c>
      <c r="H17" s="37">
        <v>7.4999999999999997E-2</v>
      </c>
      <c r="I17" s="58"/>
    </row>
    <row r="18" spans="2:9" x14ac:dyDescent="0.2">
      <c r="B18" s="31" t="s">
        <v>52</v>
      </c>
      <c r="C18" s="31" t="s">
        <v>53</v>
      </c>
      <c r="D18" s="31" t="s">
        <v>29</v>
      </c>
      <c r="E18" s="36">
        <v>2000</v>
      </c>
      <c r="F18" s="33">
        <v>9409.8799999999992</v>
      </c>
      <c r="G18" s="34">
        <v>3.55072679544186</v>
      </c>
      <c r="H18" s="37">
        <v>7.5050000000000006E-2</v>
      </c>
      <c r="I18" s="58"/>
    </row>
    <row r="19" spans="2:9" x14ac:dyDescent="0.2">
      <c r="B19" s="31" t="s">
        <v>54</v>
      </c>
      <c r="C19" s="31" t="s">
        <v>55</v>
      </c>
      <c r="D19" s="31" t="s">
        <v>32</v>
      </c>
      <c r="E19" s="36">
        <v>1800</v>
      </c>
      <c r="F19" s="33">
        <v>8493.5429999999997</v>
      </c>
      <c r="G19" s="34">
        <v>3.2049559312486</v>
      </c>
      <c r="H19" s="37">
        <v>7.5050000000000006E-2</v>
      </c>
      <c r="I19" s="58"/>
    </row>
    <row r="20" spans="2:9" x14ac:dyDescent="0.2">
      <c r="B20" s="31" t="s">
        <v>56</v>
      </c>
      <c r="C20" s="31" t="s">
        <v>57</v>
      </c>
      <c r="D20" s="31" t="s">
        <v>35</v>
      </c>
      <c r="E20" s="36">
        <v>1520</v>
      </c>
      <c r="F20" s="33">
        <v>7169.7335999999996</v>
      </c>
      <c r="G20" s="34">
        <v>2.70542931575108</v>
      </c>
      <c r="H20" s="37">
        <v>7.4000999999999997E-2</v>
      </c>
      <c r="I20" s="58"/>
    </row>
    <row r="21" spans="2:9" x14ac:dyDescent="0.2">
      <c r="B21" s="31" t="s">
        <v>58</v>
      </c>
      <c r="C21" s="31" t="s">
        <v>59</v>
      </c>
      <c r="D21" s="31" t="s">
        <v>29</v>
      </c>
      <c r="E21" s="36">
        <v>1500</v>
      </c>
      <c r="F21" s="33">
        <v>7071.3374999999996</v>
      </c>
      <c r="G21" s="34">
        <v>2.66830050339248</v>
      </c>
      <c r="H21" s="37">
        <v>7.4000999999999997E-2</v>
      </c>
      <c r="I21" s="58"/>
    </row>
    <row r="22" spans="2:9" x14ac:dyDescent="0.2">
      <c r="B22" s="31" t="s">
        <v>60</v>
      </c>
      <c r="C22" s="31" t="s">
        <v>61</v>
      </c>
      <c r="D22" s="31" t="s">
        <v>29</v>
      </c>
      <c r="E22" s="36">
        <v>1300</v>
      </c>
      <c r="F22" s="33">
        <v>6127.3225000000002</v>
      </c>
      <c r="G22" s="34">
        <v>2.3120856148073901</v>
      </c>
      <c r="H22" s="37">
        <v>7.3999999999999996E-2</v>
      </c>
      <c r="I22" s="58"/>
    </row>
    <row r="23" spans="2:9" x14ac:dyDescent="0.2">
      <c r="B23" s="31" t="s">
        <v>62</v>
      </c>
      <c r="C23" s="31" t="s">
        <v>63</v>
      </c>
      <c r="D23" s="31" t="s">
        <v>32</v>
      </c>
      <c r="E23" s="36">
        <v>1000</v>
      </c>
      <c r="F23" s="33">
        <v>4741.75</v>
      </c>
      <c r="G23" s="34">
        <v>1.7892532935899701</v>
      </c>
      <c r="H23" s="37">
        <v>7.5300000000000006E-2</v>
      </c>
      <c r="I23" s="58"/>
    </row>
    <row r="24" spans="2:9" x14ac:dyDescent="0.2">
      <c r="B24" s="31" t="s">
        <v>64</v>
      </c>
      <c r="C24" s="31" t="s">
        <v>65</v>
      </c>
      <c r="D24" s="31" t="s">
        <v>35</v>
      </c>
      <c r="E24" s="36">
        <v>1000</v>
      </c>
      <c r="F24" s="33">
        <v>4724.3100000000004</v>
      </c>
      <c r="G24" s="34">
        <v>1.78267247902991</v>
      </c>
      <c r="H24" s="37">
        <v>7.4999999999999997E-2</v>
      </c>
      <c r="I24" s="58"/>
    </row>
    <row r="25" spans="2:9" x14ac:dyDescent="0.2">
      <c r="B25" s="31" t="s">
        <v>66</v>
      </c>
      <c r="C25" s="31" t="s">
        <v>67</v>
      </c>
      <c r="D25" s="31" t="s">
        <v>32</v>
      </c>
      <c r="E25" s="36">
        <v>1000</v>
      </c>
      <c r="F25" s="33">
        <v>4716.7550000000001</v>
      </c>
      <c r="G25" s="34">
        <v>1.77982167318121</v>
      </c>
      <c r="H25" s="37">
        <v>7.3800000000000004E-2</v>
      </c>
      <c r="I25" s="58"/>
    </row>
    <row r="26" spans="2:9" x14ac:dyDescent="0.2">
      <c r="B26" s="31" t="s">
        <v>68</v>
      </c>
      <c r="C26" s="31" t="s">
        <v>69</v>
      </c>
      <c r="D26" s="31" t="s">
        <v>32</v>
      </c>
      <c r="E26" s="36">
        <v>1000</v>
      </c>
      <c r="F26" s="33">
        <v>4714.0550000000003</v>
      </c>
      <c r="G26" s="34">
        <v>1.7788028544133001</v>
      </c>
      <c r="H26" s="37">
        <v>7.3801000000000005E-2</v>
      </c>
      <c r="I26" s="58"/>
    </row>
    <row r="27" spans="2:9" x14ac:dyDescent="0.2">
      <c r="B27" s="31" t="s">
        <v>70</v>
      </c>
      <c r="C27" s="31" t="s">
        <v>71</v>
      </c>
      <c r="D27" s="31" t="s">
        <v>32</v>
      </c>
      <c r="E27" s="36">
        <v>1000</v>
      </c>
      <c r="F27" s="33">
        <v>4709.6750000000002</v>
      </c>
      <c r="G27" s="34">
        <v>1.7771501039676001</v>
      </c>
      <c r="H27" s="37">
        <v>7.5000999999999998E-2</v>
      </c>
      <c r="I27" s="58"/>
    </row>
    <row r="28" spans="2:9" ht="10.5" x14ac:dyDescent="0.25">
      <c r="B28" s="30" t="s">
        <v>17</v>
      </c>
      <c r="C28" s="30"/>
      <c r="D28" s="30"/>
      <c r="E28" s="38"/>
      <c r="F28" s="39">
        <f>SUM(F6:F27)</f>
        <v>197790.18120000002</v>
      </c>
      <c r="G28" s="40">
        <f>SUM(G6:G27)</f>
        <v>74.634203227048616</v>
      </c>
      <c r="H28" s="41"/>
      <c r="I28" s="30"/>
    </row>
    <row r="29" spans="2:9" ht="10.5" x14ac:dyDescent="0.25">
      <c r="B29" s="30" t="s">
        <v>72</v>
      </c>
      <c r="C29" s="31"/>
      <c r="D29" s="31"/>
      <c r="E29" s="32"/>
      <c r="F29" s="33"/>
      <c r="G29" s="34"/>
      <c r="H29" s="35"/>
      <c r="I29" s="31"/>
    </row>
    <row r="30" spans="2:9" x14ac:dyDescent="0.2">
      <c r="B30" s="31" t="s">
        <v>73</v>
      </c>
      <c r="C30" s="31" t="s">
        <v>74</v>
      </c>
      <c r="D30" s="31" t="s">
        <v>29</v>
      </c>
      <c r="E30" s="36">
        <v>3000</v>
      </c>
      <c r="F30" s="33">
        <v>14063.1</v>
      </c>
      <c r="G30" s="34">
        <v>5.3065741536532203</v>
      </c>
      <c r="H30" s="37">
        <v>8.1600000000000006E-2</v>
      </c>
      <c r="I30" s="58"/>
    </row>
    <row r="31" spans="2:9" x14ac:dyDescent="0.2">
      <c r="B31" s="31" t="s">
        <v>75</v>
      </c>
      <c r="C31" s="31" t="s">
        <v>76</v>
      </c>
      <c r="D31" s="31" t="s">
        <v>32</v>
      </c>
      <c r="E31" s="36">
        <v>1000</v>
      </c>
      <c r="F31" s="33">
        <v>4708.26</v>
      </c>
      <c r="G31" s="34">
        <v>1.7766161674651599</v>
      </c>
      <c r="H31" s="37">
        <v>7.6149999999999995E-2</v>
      </c>
      <c r="I31" s="58"/>
    </row>
    <row r="32" spans="2:9" x14ac:dyDescent="0.2">
      <c r="B32" s="31" t="s">
        <v>77</v>
      </c>
      <c r="C32" s="31" t="s">
        <v>78</v>
      </c>
      <c r="D32" s="31" t="s">
        <v>32</v>
      </c>
      <c r="E32" s="36">
        <v>500</v>
      </c>
      <c r="F32" s="33">
        <v>2366.8625000000002</v>
      </c>
      <c r="G32" s="34">
        <v>0.89311256890380197</v>
      </c>
      <c r="H32" s="37">
        <v>8.1799999999999998E-2</v>
      </c>
      <c r="I32" s="58"/>
    </row>
    <row r="33" spans="2:9" ht="10.5" x14ac:dyDescent="0.25">
      <c r="B33" s="30" t="s">
        <v>17</v>
      </c>
      <c r="C33" s="30"/>
      <c r="D33" s="30"/>
      <c r="E33" s="38"/>
      <c r="F33" s="39">
        <f>SUM(F29:F32)</f>
        <v>21138.2225</v>
      </c>
      <c r="G33" s="40">
        <f>SUM(G29:G32)</f>
        <v>7.9763028900221817</v>
      </c>
      <c r="H33" s="41"/>
      <c r="I33" s="30"/>
    </row>
    <row r="34" spans="2:9" ht="10.5" x14ac:dyDescent="0.25">
      <c r="B34" s="30" t="s">
        <v>79</v>
      </c>
      <c r="C34" s="31"/>
      <c r="D34" s="31"/>
      <c r="E34" s="32"/>
      <c r="F34" s="33"/>
      <c r="G34" s="34"/>
      <c r="H34" s="35"/>
      <c r="I34" s="31"/>
    </row>
    <row r="35" spans="2:9" x14ac:dyDescent="0.2">
      <c r="B35" s="31" t="s">
        <v>80</v>
      </c>
      <c r="C35" s="31" t="s">
        <v>81</v>
      </c>
      <c r="D35" s="31" t="s">
        <v>87</v>
      </c>
      <c r="E35" s="36">
        <v>5000000</v>
      </c>
      <c r="F35" s="33">
        <v>4850.78</v>
      </c>
      <c r="G35" s="34">
        <v>1.83039470479894</v>
      </c>
      <c r="H35" s="37">
        <v>5.5862000000000002E-2</v>
      </c>
      <c r="I35" s="58"/>
    </row>
    <row r="36" spans="2:9" x14ac:dyDescent="0.2">
      <c r="B36" s="31" t="s">
        <v>82</v>
      </c>
      <c r="C36" s="31" t="s">
        <v>83</v>
      </c>
      <c r="D36" s="31" t="s">
        <v>87</v>
      </c>
      <c r="E36" s="36">
        <v>2500000</v>
      </c>
      <c r="F36" s="33">
        <v>2422.87</v>
      </c>
      <c r="G36" s="34">
        <v>0.91424645488276302</v>
      </c>
      <c r="H36" s="37">
        <v>5.5863000000000003E-2</v>
      </c>
      <c r="I36" s="58"/>
    </row>
    <row r="37" spans="2:9" ht="10.5" x14ac:dyDescent="0.25">
      <c r="B37" s="30" t="s">
        <v>17</v>
      </c>
      <c r="C37" s="30"/>
      <c r="D37" s="30"/>
      <c r="E37" s="38"/>
      <c r="F37" s="59">
        <f>SUM(F34:F36)</f>
        <v>7273.65</v>
      </c>
      <c r="G37" s="60">
        <f>SUM(G34:G36)</f>
        <v>2.7446411596817031</v>
      </c>
      <c r="H37" s="41"/>
      <c r="I37" s="30"/>
    </row>
    <row r="38" spans="2:9" ht="10.5" x14ac:dyDescent="0.25">
      <c r="B38" s="44" t="s">
        <v>18</v>
      </c>
      <c r="C38" s="44"/>
      <c r="D38" s="44"/>
      <c r="E38" s="45"/>
      <c r="F38" s="46">
        <f>+F28+F33+F37</f>
        <v>226202.05370000002</v>
      </c>
      <c r="G38" s="47">
        <f>+G28+G33+G37</f>
        <v>85.355147276752504</v>
      </c>
      <c r="H38" s="41"/>
      <c r="I38" s="30"/>
    </row>
    <row r="39" spans="2:9" ht="10.5" x14ac:dyDescent="0.25">
      <c r="B39" s="30" t="s">
        <v>84</v>
      </c>
      <c r="C39" s="31"/>
      <c r="D39" s="31"/>
      <c r="E39" s="32"/>
      <c r="F39" s="33"/>
      <c r="G39" s="34"/>
      <c r="H39" s="35"/>
      <c r="I39" s="31"/>
    </row>
    <row r="40" spans="2:9" x14ac:dyDescent="0.2">
      <c r="B40" s="31" t="s">
        <v>85</v>
      </c>
      <c r="C40" s="31" t="s">
        <v>86</v>
      </c>
      <c r="D40" s="31" t="s">
        <v>87</v>
      </c>
      <c r="E40" s="36">
        <v>36500000</v>
      </c>
      <c r="F40" s="33">
        <v>36497.116499999996</v>
      </c>
      <c r="G40" s="34">
        <v>13.7718323201691</v>
      </c>
      <c r="H40" s="37">
        <v>5.7078499999999997E-2</v>
      </c>
      <c r="I40" s="58"/>
    </row>
    <row r="41" spans="2:9" ht="10.5" x14ac:dyDescent="0.25">
      <c r="B41" s="30" t="s">
        <v>18</v>
      </c>
      <c r="C41" s="30"/>
      <c r="D41" s="30"/>
      <c r="E41" s="38"/>
      <c r="F41" s="39">
        <f>SUM(F40:F40)</f>
        <v>36497.116499999996</v>
      </c>
      <c r="G41" s="40">
        <f>SUM(G40:G40)</f>
        <v>13.7718323201691</v>
      </c>
      <c r="H41" s="41"/>
      <c r="I41" s="30"/>
    </row>
    <row r="42" spans="2:9" ht="10.5" x14ac:dyDescent="0.25">
      <c r="B42" s="30" t="s">
        <v>88</v>
      </c>
      <c r="C42" s="31"/>
      <c r="D42" s="31"/>
      <c r="E42" s="32"/>
      <c r="F42" s="33"/>
      <c r="G42" s="34"/>
      <c r="H42" s="35"/>
      <c r="I42" s="31"/>
    </row>
    <row r="43" spans="2:9" x14ac:dyDescent="0.2">
      <c r="B43" s="31" t="s">
        <v>89</v>
      </c>
      <c r="C43" s="31" t="s">
        <v>90</v>
      </c>
      <c r="D43" s="31"/>
      <c r="E43" s="36">
        <v>6542.44</v>
      </c>
      <c r="F43" s="33">
        <v>770.19408739999994</v>
      </c>
      <c r="G43" s="34">
        <v>0.290625255988606</v>
      </c>
      <c r="H43" s="35"/>
      <c r="I43" s="31"/>
    </row>
    <row r="44" spans="2:9" ht="10.5" x14ac:dyDescent="0.25">
      <c r="B44" s="30" t="s">
        <v>17</v>
      </c>
      <c r="C44" s="30"/>
      <c r="D44" s="30"/>
      <c r="E44" s="38"/>
      <c r="F44" s="39">
        <f>SUM(F43:F43)</f>
        <v>770.19408739999994</v>
      </c>
      <c r="G44" s="40">
        <f>SUM(G43:G43)</f>
        <v>0.290625255988606</v>
      </c>
      <c r="H44" s="41"/>
      <c r="I44" s="30"/>
    </row>
    <row r="45" spans="2:9" ht="10.5" x14ac:dyDescent="0.25">
      <c r="B45" s="30"/>
      <c r="C45" s="31"/>
      <c r="D45" s="31"/>
      <c r="E45" s="32"/>
      <c r="F45" s="33"/>
      <c r="G45" s="34"/>
      <c r="H45" s="35"/>
      <c r="I45" s="31"/>
    </row>
    <row r="46" spans="2:9" ht="10.5" x14ac:dyDescent="0.25">
      <c r="B46" s="30" t="s">
        <v>19</v>
      </c>
      <c r="C46" s="30"/>
      <c r="D46" s="30"/>
      <c r="E46" s="38"/>
      <c r="F46" s="39">
        <v>1956.4309628999999</v>
      </c>
      <c r="G46" s="40">
        <v>0.73824021596461897</v>
      </c>
      <c r="H46" s="37">
        <v>5.0684710000000001E-2</v>
      </c>
      <c r="I46" s="37"/>
    </row>
    <row r="47" spans="2:9" x14ac:dyDescent="0.2">
      <c r="B47" s="31"/>
      <c r="C47" s="31"/>
      <c r="D47" s="31"/>
      <c r="E47" s="32"/>
      <c r="F47" s="33"/>
      <c r="G47" s="34"/>
      <c r="H47" s="35"/>
      <c r="I47" s="31"/>
    </row>
    <row r="48" spans="2:9" ht="10.5" x14ac:dyDescent="0.25">
      <c r="B48" s="54" t="s">
        <v>21</v>
      </c>
      <c r="C48" s="54"/>
      <c r="D48" s="54"/>
      <c r="E48" s="55"/>
      <c r="F48" s="39">
        <f>F49-(F28+F33+F37+F41+F44+F46)</f>
        <v>-413.00935869995737</v>
      </c>
      <c r="G48" s="40">
        <f>G49-(G28+G33+G37+G41+G44+G46)</f>
        <v>-0.15584506887482519</v>
      </c>
      <c r="H48" s="41"/>
      <c r="I48" s="30"/>
    </row>
    <row r="49" spans="2:9" ht="10.5" x14ac:dyDescent="0.25">
      <c r="B49" s="48" t="s">
        <v>20</v>
      </c>
      <c r="C49" s="48"/>
      <c r="D49" s="48"/>
      <c r="E49" s="49"/>
      <c r="F49" s="50">
        <v>265012.78589160001</v>
      </c>
      <c r="G49" s="51">
        <v>100</v>
      </c>
      <c r="H49" s="52"/>
      <c r="I49" s="53"/>
    </row>
    <row r="51" spans="2:9" ht="10.5" x14ac:dyDescent="0.25">
      <c r="B51" s="22" t="s">
        <v>92</v>
      </c>
    </row>
    <row r="52" spans="2:9" ht="40" customHeight="1" x14ac:dyDescent="0.2">
      <c r="B52" s="85" t="s">
        <v>93</v>
      </c>
      <c r="C52" s="85"/>
      <c r="D52" s="85"/>
      <c r="E52" s="85"/>
      <c r="F52" s="85"/>
      <c r="G52" s="85"/>
      <c r="H52" s="85"/>
      <c r="I52" s="85"/>
    </row>
    <row r="53" spans="2:9" ht="10.5" x14ac:dyDescent="0.25">
      <c r="B53" s="22"/>
    </row>
    <row r="54" spans="2:9" ht="10.5" x14ac:dyDescent="0.25">
      <c r="B54" s="74" t="s">
        <v>279</v>
      </c>
      <c r="E54" s="8"/>
      <c r="G54" s="69"/>
    </row>
    <row r="55" spans="2:9" ht="10.5" x14ac:dyDescent="0.25">
      <c r="B55" s="75"/>
      <c r="E55" s="8"/>
      <c r="G55" s="69"/>
    </row>
    <row r="56" spans="2:9" ht="10.5" x14ac:dyDescent="0.25">
      <c r="B56" s="22"/>
      <c r="E56" s="8"/>
      <c r="G56" s="69"/>
    </row>
    <row r="57" spans="2:9" ht="10.5" x14ac:dyDescent="0.2">
      <c r="B57" s="70" t="s">
        <v>22</v>
      </c>
      <c r="C57" s="68"/>
      <c r="D57" s="70"/>
      <c r="E57" s="8"/>
      <c r="G57" s="69"/>
    </row>
    <row r="58" spans="2:9" ht="10.5" x14ac:dyDescent="0.2">
      <c r="B58" s="70"/>
      <c r="C58" s="70"/>
      <c r="D58" s="70"/>
      <c r="E58" s="8"/>
      <c r="G58" s="69"/>
    </row>
    <row r="59" spans="2:9" ht="10.5" x14ac:dyDescent="0.2">
      <c r="B59" s="76" t="s">
        <v>269</v>
      </c>
      <c r="C59" s="70"/>
      <c r="D59" s="70"/>
      <c r="E59" s="8"/>
      <c r="G59" s="69"/>
    </row>
    <row r="60" spans="2:9" ht="10.5" x14ac:dyDescent="0.2">
      <c r="B60" s="76" t="s">
        <v>270</v>
      </c>
      <c r="C60" s="70"/>
      <c r="D60" s="70"/>
      <c r="E60" s="8"/>
      <c r="G60" s="69"/>
    </row>
    <row r="61" spans="2:9" ht="10.5" x14ac:dyDescent="0.2">
      <c r="B61" s="70"/>
      <c r="C61" s="70"/>
      <c r="D61" s="70"/>
      <c r="E61" s="8"/>
      <c r="G61" s="69"/>
    </row>
    <row r="62" spans="2:9" ht="21" x14ac:dyDescent="0.2">
      <c r="B62" s="77" t="s">
        <v>271</v>
      </c>
      <c r="C62" s="78" t="s">
        <v>272</v>
      </c>
      <c r="D62" s="78" t="s">
        <v>274</v>
      </c>
      <c r="E62" s="79"/>
      <c r="G62" s="69"/>
    </row>
    <row r="63" spans="2:9" x14ac:dyDescent="0.2">
      <c r="B63" s="80" t="s">
        <v>273</v>
      </c>
      <c r="C63" s="81">
        <v>1048.867</v>
      </c>
      <c r="D63" s="81">
        <v>1050.0354</v>
      </c>
      <c r="E63" s="8"/>
      <c r="G63" s="69"/>
    </row>
    <row r="64" spans="2:9" ht="10.5" x14ac:dyDescent="0.2">
      <c r="B64" s="70"/>
      <c r="C64" s="70"/>
      <c r="D64" s="70"/>
      <c r="E64" s="8"/>
      <c r="G64" s="69"/>
    </row>
    <row r="65" spans="2:9" ht="10.5" x14ac:dyDescent="0.2">
      <c r="B65" s="76" t="s">
        <v>275</v>
      </c>
      <c r="C65" s="70"/>
      <c r="D65" s="70"/>
      <c r="E65" s="8"/>
      <c r="G65" s="69"/>
    </row>
    <row r="66" spans="2:9" ht="10.5" x14ac:dyDescent="0.2">
      <c r="B66" s="76" t="s">
        <v>276</v>
      </c>
      <c r="C66" s="70"/>
      <c r="D66" s="70"/>
      <c r="E66" s="8"/>
      <c r="G66" s="69"/>
    </row>
    <row r="67" spans="2:9" ht="10.5" x14ac:dyDescent="0.2">
      <c r="B67" s="76" t="s">
        <v>277</v>
      </c>
      <c r="C67" s="70"/>
      <c r="D67" s="70"/>
      <c r="E67" s="8"/>
      <c r="G67" s="69"/>
    </row>
    <row r="68" spans="2:9" ht="10.5" x14ac:dyDescent="0.2">
      <c r="B68" s="82" t="s">
        <v>283</v>
      </c>
      <c r="C68" s="70"/>
      <c r="D68" s="70"/>
      <c r="E68" s="8"/>
      <c r="G68" s="69"/>
    </row>
    <row r="69" spans="2:9" ht="10.5" x14ac:dyDescent="0.2">
      <c r="B69" s="76" t="s">
        <v>278</v>
      </c>
      <c r="C69" s="70"/>
      <c r="D69" s="70"/>
      <c r="E69" s="8"/>
      <c r="G69" s="69"/>
    </row>
    <row r="70" spans="2:9" ht="10.5" x14ac:dyDescent="0.25">
      <c r="B70" s="22"/>
    </row>
    <row r="72" spans="2:9" ht="10.5" x14ac:dyDescent="0.25">
      <c r="B72" s="22" t="s">
        <v>255</v>
      </c>
      <c r="C72" s="22"/>
      <c r="D72" s="56"/>
      <c r="E72" s="22"/>
      <c r="G72" s="69"/>
      <c r="I72" s="14"/>
    </row>
    <row r="73" spans="2:9" x14ac:dyDescent="0.2">
      <c r="D73" s="57"/>
      <c r="E73" s="57"/>
      <c r="G73" s="69"/>
      <c r="I73" s="14"/>
    </row>
    <row r="74" spans="2:9" x14ac:dyDescent="0.2">
      <c r="E74" s="8"/>
      <c r="G74" s="69"/>
      <c r="I74" s="14"/>
    </row>
    <row r="75" spans="2:9" x14ac:dyDescent="0.2">
      <c r="E75" s="8"/>
      <c r="G75" s="69"/>
      <c r="I75" s="14"/>
    </row>
    <row r="76" spans="2:9" x14ac:dyDescent="0.2">
      <c r="E76" s="8"/>
      <c r="G76" s="69"/>
      <c r="I76" s="14"/>
    </row>
    <row r="77" spans="2:9" ht="10.5" x14ac:dyDescent="0.25">
      <c r="B77" s="22"/>
      <c r="E77" s="8"/>
      <c r="G77" s="69"/>
      <c r="I77" s="14"/>
    </row>
    <row r="78" spans="2:9" x14ac:dyDescent="0.2">
      <c r="E78" s="8"/>
      <c r="G78" s="69"/>
      <c r="I78" s="14"/>
    </row>
    <row r="79" spans="2:9" x14ac:dyDescent="0.2">
      <c r="E79" s="8"/>
      <c r="G79" s="69"/>
      <c r="I79" s="14"/>
    </row>
    <row r="80" spans="2:9" x14ac:dyDescent="0.2">
      <c r="E80" s="8"/>
      <c r="G80" s="69"/>
      <c r="I80" s="14"/>
    </row>
    <row r="81" spans="2:9" x14ac:dyDescent="0.2">
      <c r="E81" s="8"/>
      <c r="G81" s="69"/>
      <c r="I81" s="14"/>
    </row>
    <row r="82" spans="2:9" x14ac:dyDescent="0.2">
      <c r="E82" s="8"/>
      <c r="G82" s="69"/>
      <c r="I82" s="14"/>
    </row>
    <row r="83" spans="2:9" x14ac:dyDescent="0.2">
      <c r="E83" s="8"/>
      <c r="G83" s="69"/>
      <c r="I83" s="14"/>
    </row>
    <row r="84" spans="2:9" x14ac:dyDescent="0.2">
      <c r="E84" s="8"/>
      <c r="G84" s="69"/>
      <c r="I84" s="14"/>
    </row>
    <row r="85" spans="2:9" x14ac:dyDescent="0.2">
      <c r="E85" s="8"/>
      <c r="G85" s="69"/>
      <c r="I85" s="14"/>
    </row>
    <row r="86" spans="2:9" x14ac:dyDescent="0.2">
      <c r="E86" s="8"/>
      <c r="G86" s="69"/>
      <c r="I86" s="14"/>
    </row>
    <row r="87" spans="2:9" x14ac:dyDescent="0.2">
      <c r="E87" s="8"/>
      <c r="G87" s="69"/>
      <c r="I87" s="14"/>
    </row>
    <row r="88" spans="2:9" x14ac:dyDescent="0.2">
      <c r="E88" s="8"/>
      <c r="G88" s="69"/>
      <c r="I88" s="14"/>
    </row>
    <row r="89" spans="2:9" x14ac:dyDescent="0.2">
      <c r="E89" s="8"/>
      <c r="G89" s="69"/>
      <c r="I89" s="14"/>
    </row>
    <row r="90" spans="2:9" x14ac:dyDescent="0.2">
      <c r="E90" s="8"/>
      <c r="G90" s="69"/>
      <c r="I90" s="14"/>
    </row>
    <row r="91" spans="2:9" x14ac:dyDescent="0.2">
      <c r="E91" s="8"/>
      <c r="G91" s="69"/>
      <c r="I91" s="14"/>
    </row>
    <row r="92" spans="2:9" x14ac:dyDescent="0.2">
      <c r="E92" s="8"/>
      <c r="G92" s="69"/>
      <c r="I92" s="14"/>
    </row>
    <row r="93" spans="2:9" ht="10.5" x14ac:dyDescent="0.25">
      <c r="B93" s="22" t="s">
        <v>254</v>
      </c>
      <c r="E93" s="8"/>
      <c r="G93" s="69"/>
      <c r="I93" s="14"/>
    </row>
    <row r="94" spans="2:9" ht="10.5" x14ac:dyDescent="0.2">
      <c r="B94" s="70" t="s">
        <v>256</v>
      </c>
      <c r="E94" s="8"/>
      <c r="G94" s="69"/>
      <c r="I94" s="14"/>
    </row>
    <row r="95" spans="2:9" x14ac:dyDescent="0.2">
      <c r="E95" s="8"/>
      <c r="G95" s="69"/>
      <c r="I95" s="14"/>
    </row>
    <row r="96" spans="2:9" x14ac:dyDescent="0.2">
      <c r="E96" s="8"/>
      <c r="G96" s="69"/>
      <c r="I96" s="14"/>
    </row>
    <row r="97" spans="5:9" x14ac:dyDescent="0.2">
      <c r="E97" s="8"/>
      <c r="G97" s="69"/>
      <c r="I97" s="14"/>
    </row>
    <row r="98" spans="5:9" x14ac:dyDescent="0.2">
      <c r="E98" s="8"/>
      <c r="G98" s="69"/>
      <c r="I98" s="14"/>
    </row>
    <row r="99" spans="5:9" x14ac:dyDescent="0.2">
      <c r="E99" s="8"/>
      <c r="G99" s="69"/>
      <c r="I99" s="14"/>
    </row>
    <row r="100" spans="5:9" x14ac:dyDescent="0.2">
      <c r="E100" s="8"/>
      <c r="G100" s="69"/>
      <c r="I100" s="14"/>
    </row>
    <row r="101" spans="5:9" x14ac:dyDescent="0.2">
      <c r="E101" s="8"/>
      <c r="G101" s="69"/>
      <c r="I101" s="14"/>
    </row>
    <row r="102" spans="5:9" x14ac:dyDescent="0.2">
      <c r="E102" s="8"/>
      <c r="G102" s="69"/>
      <c r="I102" s="14"/>
    </row>
    <row r="103" spans="5:9" x14ac:dyDescent="0.2">
      <c r="E103" s="8"/>
      <c r="G103" s="69"/>
      <c r="I103" s="14"/>
    </row>
    <row r="104" spans="5:9" x14ac:dyDescent="0.2">
      <c r="E104" s="8"/>
      <c r="G104" s="69"/>
      <c r="I104" s="14"/>
    </row>
    <row r="105" spans="5:9" x14ac:dyDescent="0.2">
      <c r="E105" s="8"/>
      <c r="G105" s="69"/>
      <c r="I105" s="14"/>
    </row>
    <row r="106" spans="5:9" x14ac:dyDescent="0.2">
      <c r="E106" s="8"/>
      <c r="G106" s="69"/>
      <c r="I106" s="14"/>
    </row>
    <row r="107" spans="5:9" x14ac:dyDescent="0.2">
      <c r="E107" s="8"/>
      <c r="G107" s="69"/>
      <c r="I107" s="14"/>
    </row>
    <row r="108" spans="5:9" x14ac:dyDescent="0.2">
      <c r="E108" s="8"/>
      <c r="G108" s="69"/>
      <c r="I108" s="14"/>
    </row>
    <row r="109" spans="5:9" x14ac:dyDescent="0.2">
      <c r="E109" s="8"/>
      <c r="G109" s="69"/>
      <c r="I109" s="14"/>
    </row>
    <row r="110" spans="5:9" x14ac:dyDescent="0.2">
      <c r="E110" s="8"/>
      <c r="G110" s="69"/>
      <c r="I110" s="14"/>
    </row>
    <row r="111" spans="5:9" x14ac:dyDescent="0.2">
      <c r="E111" s="8"/>
      <c r="G111" s="69"/>
      <c r="I111" s="14"/>
    </row>
    <row r="112" spans="5:9" x14ac:dyDescent="0.2">
      <c r="E112" s="8"/>
      <c r="G112" s="69"/>
      <c r="I112" s="14"/>
    </row>
    <row r="113" spans="5:9" x14ac:dyDescent="0.2">
      <c r="E113" s="8"/>
      <c r="G113" s="69"/>
      <c r="I113" s="14"/>
    </row>
    <row r="114" spans="5:9" x14ac:dyDescent="0.2">
      <c r="E114" s="8"/>
      <c r="G114" s="69"/>
      <c r="I114" s="14"/>
    </row>
    <row r="115" spans="5:9" x14ac:dyDescent="0.2">
      <c r="E115" s="8"/>
      <c r="G115" s="69"/>
      <c r="I115" s="14"/>
    </row>
  </sheetData>
  <mergeCells count="2">
    <mergeCell ref="B1:C1"/>
    <mergeCell ref="B52:I52"/>
  </mergeCells>
  <conditionalFormatting sqref="G1:G3 G5:G51">
    <cfRule type="cellIs" dxfId="7" priority="3" stopIfTrue="1" operator="between">
      <formula>0.009</formula>
      <formula>-0.009</formula>
    </cfRule>
  </conditionalFormatting>
  <conditionalFormatting sqref="G53:G115">
    <cfRule type="cellIs" dxfId="6" priority="2" stopIfTrue="1" operator="between">
      <formula>0.009</formula>
      <formula>-0.009</formula>
    </cfRule>
  </conditionalFormatting>
  <hyperlinks>
    <hyperlink ref="A2" location="Index!A1" display="-" xr:uid="{5F48C5BB-1E36-4DD5-8E8A-B4208EF8F2B8}"/>
  </hyperlinks>
  <pageMargins left="0.7" right="0.7" top="0.75" bottom="0.75" header="0.3" footer="0.3"/>
  <pageSetup paperSize="9" scale="59" orientation="portrait" r:id="rId1"/>
  <headerFooter>
    <oddFooter>&amp;C&amp;1#&amp;"Calibri"&amp;10&amp;K000000RESTRICTED</oddFooter>
    <evenFooter>&amp;LPUBLIC</evenFooter>
    <firstFooter>&amp;LPUBLIC</firstFooter>
  </headerFooter>
  <colBreaks count="1" manualBreakCount="1">
    <brk id="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8E397-1D76-40F7-9A5A-DD00C31489E6}">
  <dimension ref="A1:J102"/>
  <sheetViews>
    <sheetView view="pageBreakPreview" zoomScaleNormal="100" zoomScaleSheetLayoutView="100" workbookViewId="0"/>
  </sheetViews>
  <sheetFormatPr defaultColWidth="9.08984375" defaultRowHeight="10" x14ac:dyDescent="0.2"/>
  <cols>
    <col min="1" max="1" width="7.1796875" style="8" customWidth="1"/>
    <col min="2" max="2" width="52.7265625" style="8" bestFit="1" customWidth="1"/>
    <col min="3" max="3" width="16.81640625" style="8" customWidth="1"/>
    <col min="4" max="4" width="13.90625" style="8" bestFit="1" customWidth="1"/>
    <col min="5" max="5" width="13.90625" style="9" bestFit="1" customWidth="1"/>
    <col min="6" max="6" width="12.7265625" style="11" bestFit="1" customWidth="1"/>
    <col min="7" max="7" width="6.7265625" style="17" bestFit="1" customWidth="1"/>
    <col min="8" max="8" width="11.81640625" style="14" bestFit="1" customWidth="1"/>
    <col min="9" max="9" width="10.08984375" style="8" bestFit="1" customWidth="1"/>
    <col min="10" max="16384" width="9.08984375" style="8"/>
  </cols>
  <sheetData>
    <row r="1" spans="1:10" s="1" customFormat="1" ht="16.75" customHeight="1" x14ac:dyDescent="0.35">
      <c r="B1" s="83" t="s">
        <v>11</v>
      </c>
      <c r="C1" s="84"/>
      <c r="D1" s="13"/>
      <c r="E1" s="6"/>
      <c r="F1" s="7"/>
      <c r="G1" s="17"/>
      <c r="H1" s="15"/>
    </row>
    <row r="2" spans="1:10" s="1" customFormat="1" ht="14.5" x14ac:dyDescent="0.35">
      <c r="A2" s="67" t="s">
        <v>268</v>
      </c>
      <c r="E2" s="6"/>
      <c r="F2" s="7"/>
      <c r="G2" s="17"/>
      <c r="H2" s="15"/>
    </row>
    <row r="3" spans="1:10" s="1" customFormat="1" ht="11.5" x14ac:dyDescent="0.25">
      <c r="B3" s="10" t="s">
        <v>9</v>
      </c>
      <c r="C3" s="2"/>
      <c r="D3" s="3"/>
      <c r="E3" s="4"/>
      <c r="F3" s="5"/>
      <c r="G3" s="17"/>
      <c r="H3" s="15"/>
    </row>
    <row r="4" spans="1:10" s="1" customFormat="1" ht="25.5" customHeight="1" x14ac:dyDescent="0.25">
      <c r="B4" s="24" t="s">
        <v>7</v>
      </c>
      <c r="C4" s="24" t="s">
        <v>8</v>
      </c>
      <c r="D4" s="25" t="s">
        <v>91</v>
      </c>
      <c r="E4" s="26" t="s">
        <v>0</v>
      </c>
      <c r="F4" s="27" t="s">
        <v>4</v>
      </c>
      <c r="G4" s="28" t="s">
        <v>5</v>
      </c>
      <c r="H4" s="29" t="s">
        <v>6</v>
      </c>
      <c r="I4" s="27" t="s">
        <v>24</v>
      </c>
      <c r="J4" s="12"/>
    </row>
    <row r="5" spans="1:10" ht="10.5" x14ac:dyDescent="0.25">
      <c r="B5" s="30" t="s">
        <v>25</v>
      </c>
      <c r="C5" s="31"/>
      <c r="D5" s="31"/>
      <c r="E5" s="32"/>
      <c r="F5" s="33"/>
      <c r="G5" s="34"/>
      <c r="H5" s="35"/>
      <c r="I5" s="31"/>
    </row>
    <row r="6" spans="1:10" ht="10.5" x14ac:dyDescent="0.25">
      <c r="B6" s="30" t="s">
        <v>79</v>
      </c>
      <c r="C6" s="31"/>
      <c r="D6" s="31"/>
      <c r="E6" s="32"/>
      <c r="F6" s="33"/>
      <c r="G6" s="34"/>
      <c r="H6" s="35"/>
      <c r="I6" s="31"/>
    </row>
    <row r="7" spans="1:10" x14ac:dyDescent="0.2">
      <c r="B7" s="31" t="s">
        <v>94</v>
      </c>
      <c r="C7" s="31" t="s">
        <v>95</v>
      </c>
      <c r="D7" s="31" t="s">
        <v>87</v>
      </c>
      <c r="E7" s="36">
        <v>1500000</v>
      </c>
      <c r="F7" s="33">
        <v>1498.7190000000001</v>
      </c>
      <c r="G7" s="34">
        <v>1.20161473129262</v>
      </c>
      <c r="H7" s="37">
        <v>5.1996000000000001E-2</v>
      </c>
      <c r="I7" s="58"/>
    </row>
    <row r="8" spans="1:10" x14ac:dyDescent="0.2">
      <c r="B8" s="31" t="s">
        <v>96</v>
      </c>
      <c r="C8" s="31" t="s">
        <v>97</v>
      </c>
      <c r="D8" s="31" t="s">
        <v>87</v>
      </c>
      <c r="E8" s="36">
        <v>1100000</v>
      </c>
      <c r="F8" s="33">
        <v>1095.9486999999999</v>
      </c>
      <c r="G8" s="34">
        <v>0.87868913562915996</v>
      </c>
      <c r="H8" s="37">
        <v>5.1894999999999997E-2</v>
      </c>
      <c r="I8" s="58"/>
    </row>
    <row r="9" spans="1:10" x14ac:dyDescent="0.2">
      <c r="B9" s="31" t="s">
        <v>98</v>
      </c>
      <c r="C9" s="31" t="s">
        <v>99</v>
      </c>
      <c r="D9" s="31" t="s">
        <v>87</v>
      </c>
      <c r="E9" s="36">
        <v>1000000</v>
      </c>
      <c r="F9" s="33">
        <v>999.28800000000001</v>
      </c>
      <c r="G9" s="34">
        <v>0.80119033761762104</v>
      </c>
      <c r="H9" s="37">
        <v>5.2012999999999997E-2</v>
      </c>
      <c r="I9" s="58"/>
    </row>
    <row r="10" spans="1:10" x14ac:dyDescent="0.2">
      <c r="B10" s="31" t="s">
        <v>100</v>
      </c>
      <c r="C10" s="31" t="s">
        <v>101</v>
      </c>
      <c r="D10" s="31" t="s">
        <v>87</v>
      </c>
      <c r="E10" s="36">
        <v>1000000</v>
      </c>
      <c r="F10" s="33">
        <v>997.34199999999998</v>
      </c>
      <c r="G10" s="34">
        <v>0.79963011033879405</v>
      </c>
      <c r="H10" s="37">
        <v>5.1198E-2</v>
      </c>
      <c r="I10" s="58"/>
    </row>
    <row r="11" spans="1:10" x14ac:dyDescent="0.2">
      <c r="B11" s="31" t="s">
        <v>102</v>
      </c>
      <c r="C11" s="31" t="s">
        <v>103</v>
      </c>
      <c r="D11" s="31" t="s">
        <v>87</v>
      </c>
      <c r="E11" s="36">
        <v>1000000</v>
      </c>
      <c r="F11" s="33">
        <v>996.36699999999996</v>
      </c>
      <c r="G11" s="34">
        <v>0.79884839317699796</v>
      </c>
      <c r="H11" s="37">
        <v>5.1194999999999997E-2</v>
      </c>
      <c r="I11" s="58"/>
    </row>
    <row r="12" spans="1:10" x14ac:dyDescent="0.2">
      <c r="B12" s="31" t="s">
        <v>104</v>
      </c>
      <c r="C12" s="31" t="s">
        <v>105</v>
      </c>
      <c r="D12" s="31" t="s">
        <v>87</v>
      </c>
      <c r="E12" s="36">
        <v>500000</v>
      </c>
      <c r="F12" s="33">
        <v>499.64400000000001</v>
      </c>
      <c r="G12" s="34">
        <v>0.40059516880881002</v>
      </c>
      <c r="H12" s="37">
        <v>5.2012999999999997E-2</v>
      </c>
      <c r="I12" s="58"/>
    </row>
    <row r="13" spans="1:10" ht="10.5" x14ac:dyDescent="0.25">
      <c r="B13" s="30" t="s">
        <v>17</v>
      </c>
      <c r="C13" s="30"/>
      <c r="D13" s="30"/>
      <c r="E13" s="38"/>
      <c r="F13" s="59">
        <f>SUM(F6:F12)</f>
        <v>6087.3087000000005</v>
      </c>
      <c r="G13" s="60">
        <f>SUM(G6:G12)</f>
        <v>4.8805678768640028</v>
      </c>
      <c r="H13" s="41"/>
      <c r="I13" s="30"/>
    </row>
    <row r="14" spans="1:10" ht="10.5" x14ac:dyDescent="0.25">
      <c r="B14" s="44" t="s">
        <v>18</v>
      </c>
      <c r="C14" s="44"/>
      <c r="D14" s="44"/>
      <c r="E14" s="45"/>
      <c r="F14" s="46">
        <f>+F13</f>
        <v>6087.3087000000005</v>
      </c>
      <c r="G14" s="47">
        <f>+G13</f>
        <v>4.8805678768640028</v>
      </c>
      <c r="H14" s="41"/>
      <c r="I14" s="30"/>
    </row>
    <row r="15" spans="1:10" ht="10.5" x14ac:dyDescent="0.25">
      <c r="B15" s="30"/>
      <c r="C15" s="31"/>
      <c r="D15" s="31"/>
      <c r="E15" s="32"/>
      <c r="F15" s="33"/>
      <c r="G15" s="34"/>
      <c r="H15" s="35"/>
      <c r="I15" s="31"/>
    </row>
    <row r="16" spans="1:10" ht="10.5" x14ac:dyDescent="0.25">
      <c r="B16" s="30" t="s">
        <v>19</v>
      </c>
      <c r="C16" s="30"/>
      <c r="D16" s="30"/>
      <c r="E16" s="38"/>
      <c r="F16" s="39">
        <v>9743.5705980999992</v>
      </c>
      <c r="G16" s="40">
        <v>7.8120167730352597</v>
      </c>
      <c r="H16" s="37">
        <v>5.0684710000000001E-2</v>
      </c>
      <c r="I16" s="37"/>
    </row>
    <row r="17" spans="2:9" x14ac:dyDescent="0.2">
      <c r="B17" s="31"/>
      <c r="C17" s="31"/>
      <c r="D17" s="31"/>
      <c r="E17" s="32"/>
      <c r="F17" s="33"/>
      <c r="G17" s="34"/>
      <c r="H17" s="35"/>
      <c r="I17" s="31"/>
    </row>
    <row r="18" spans="2:9" ht="10.5" x14ac:dyDescent="0.25">
      <c r="B18" s="30" t="s">
        <v>106</v>
      </c>
      <c r="C18" s="31"/>
      <c r="D18" s="31"/>
      <c r="E18" s="32"/>
      <c r="F18" s="33"/>
      <c r="G18" s="34"/>
      <c r="H18" s="35"/>
      <c r="I18" s="31"/>
    </row>
    <row r="19" spans="2:9" x14ac:dyDescent="0.2">
      <c r="B19" s="31" t="s">
        <v>107</v>
      </c>
      <c r="C19" s="31"/>
      <c r="D19" s="31"/>
      <c r="E19" s="32"/>
      <c r="F19" s="33">
        <v>15599.298613299999</v>
      </c>
      <c r="G19" s="34">
        <v>12.506912244105701</v>
      </c>
      <c r="H19" s="35">
        <v>5.1499999999999997E-2</v>
      </c>
      <c r="I19" s="31"/>
    </row>
    <row r="20" spans="2:9" x14ac:dyDescent="0.2">
      <c r="B20" s="31" t="s">
        <v>107</v>
      </c>
      <c r="C20" s="31"/>
      <c r="D20" s="31"/>
      <c r="E20" s="32"/>
      <c r="F20" s="33">
        <v>15099.5132667</v>
      </c>
      <c r="G20" s="34">
        <v>12.106203749078499</v>
      </c>
      <c r="H20" s="35">
        <v>5.1499999999999997E-2</v>
      </c>
      <c r="I20" s="31"/>
    </row>
    <row r="21" spans="2:9" x14ac:dyDescent="0.2">
      <c r="B21" s="31" t="s">
        <v>107</v>
      </c>
      <c r="C21" s="31"/>
      <c r="D21" s="31"/>
      <c r="E21" s="32"/>
      <c r="F21" s="33">
        <v>12599.0570033</v>
      </c>
      <c r="G21" s="34">
        <v>10.1014349558261</v>
      </c>
      <c r="H21" s="35">
        <v>5.1499999999999997E-2</v>
      </c>
      <c r="I21" s="31"/>
    </row>
    <row r="22" spans="2:9" x14ac:dyDescent="0.2">
      <c r="B22" s="31" t="s">
        <v>107</v>
      </c>
      <c r="C22" s="31"/>
      <c r="D22" s="31"/>
      <c r="E22" s="32"/>
      <c r="F22" s="33">
        <v>8899.6286500000006</v>
      </c>
      <c r="G22" s="34">
        <v>7.1353768710971703</v>
      </c>
      <c r="H22" s="35">
        <v>5.1499999999999997E-2</v>
      </c>
      <c r="I22" s="31"/>
    </row>
    <row r="23" spans="2:9" x14ac:dyDescent="0.2">
      <c r="B23" s="31" t="s">
        <v>107</v>
      </c>
      <c r="C23" s="31"/>
      <c r="D23" s="31"/>
      <c r="E23" s="32"/>
      <c r="F23" s="33">
        <v>8699.4439999999995</v>
      </c>
      <c r="G23" s="34">
        <v>6.97487658757594</v>
      </c>
      <c r="H23" s="35">
        <v>5.1499999999999997E-2</v>
      </c>
      <c r="I23" s="31"/>
    </row>
    <row r="24" spans="2:9" x14ac:dyDescent="0.2">
      <c r="B24" s="31" t="s">
        <v>107</v>
      </c>
      <c r="C24" s="31"/>
      <c r="D24" s="31"/>
      <c r="E24" s="32"/>
      <c r="F24" s="33">
        <v>8107.2</v>
      </c>
      <c r="G24" s="34">
        <v>6.5000383324262598</v>
      </c>
      <c r="H24" s="35">
        <v>5.1200000000000002E-2</v>
      </c>
      <c r="I24" s="31"/>
    </row>
    <row r="25" spans="2:9" x14ac:dyDescent="0.2">
      <c r="B25" s="31" t="s">
        <v>107</v>
      </c>
      <c r="C25" s="31"/>
      <c r="D25" s="31"/>
      <c r="E25" s="32"/>
      <c r="F25" s="33">
        <v>5664.0038888999998</v>
      </c>
      <c r="G25" s="34">
        <v>4.5411785071123703</v>
      </c>
      <c r="H25" s="35">
        <v>5.1200000000000002E-2</v>
      </c>
      <c r="I25" s="31"/>
    </row>
    <row r="26" spans="2:9" x14ac:dyDescent="0.2">
      <c r="B26" s="31" t="s">
        <v>107</v>
      </c>
      <c r="C26" s="31"/>
      <c r="D26" s="31"/>
      <c r="E26" s="32"/>
      <c r="F26" s="33">
        <v>5158.8416667000001</v>
      </c>
      <c r="G26" s="34">
        <v>4.1361590418970504</v>
      </c>
      <c r="H26" s="35">
        <v>5.1200000000000002E-2</v>
      </c>
      <c r="I26" s="31"/>
    </row>
    <row r="27" spans="2:9" x14ac:dyDescent="0.2">
      <c r="B27" s="31" t="s">
        <v>107</v>
      </c>
      <c r="C27" s="31"/>
      <c r="D27" s="31"/>
      <c r="E27" s="32"/>
      <c r="F27" s="33">
        <v>5141.1027777999998</v>
      </c>
      <c r="G27" s="34">
        <v>4.1219366891951799</v>
      </c>
      <c r="H27" s="35">
        <v>5.1200000000000002E-2</v>
      </c>
      <c r="I27" s="31"/>
    </row>
    <row r="28" spans="2:9" x14ac:dyDescent="0.2">
      <c r="B28" s="31" t="s">
        <v>107</v>
      </c>
      <c r="C28" s="31"/>
      <c r="D28" s="31"/>
      <c r="E28" s="32"/>
      <c r="F28" s="33">
        <v>5129.7083333</v>
      </c>
      <c r="G28" s="34">
        <v>4.1128010657954004</v>
      </c>
      <c r="H28" s="35">
        <v>5.1200000000000002E-2</v>
      </c>
      <c r="I28" s="31"/>
    </row>
    <row r="29" spans="2:9" x14ac:dyDescent="0.2">
      <c r="B29" s="31" t="s">
        <v>107</v>
      </c>
      <c r="C29" s="31"/>
      <c r="D29" s="31"/>
      <c r="E29" s="32"/>
      <c r="F29" s="33">
        <v>4603.9350000000004</v>
      </c>
      <c r="G29" s="34">
        <v>3.69125641158463</v>
      </c>
      <c r="H29" s="35">
        <v>5.1200000000000002E-2</v>
      </c>
      <c r="I29" s="31"/>
    </row>
    <row r="30" spans="2:9" x14ac:dyDescent="0.2">
      <c r="B30" s="31" t="s">
        <v>107</v>
      </c>
      <c r="C30" s="31"/>
      <c r="D30" s="31"/>
      <c r="E30" s="32"/>
      <c r="F30" s="33">
        <v>4200.0533333000003</v>
      </c>
      <c r="G30" s="34">
        <v>3.36743976523148</v>
      </c>
      <c r="H30" s="35">
        <v>5.1200000000000002E-2</v>
      </c>
      <c r="I30" s="31"/>
    </row>
    <row r="31" spans="2:9" x14ac:dyDescent="0.2">
      <c r="B31" s="31" t="s">
        <v>107</v>
      </c>
      <c r="C31" s="31"/>
      <c r="D31" s="31"/>
      <c r="E31" s="32"/>
      <c r="F31" s="33">
        <v>4198.8599999999997</v>
      </c>
      <c r="G31" s="34">
        <v>3.3664829969029202</v>
      </c>
      <c r="H31" s="35">
        <v>5.1200000000000002E-2</v>
      </c>
      <c r="I31" s="31"/>
    </row>
    <row r="32" spans="2:9" x14ac:dyDescent="0.2">
      <c r="B32" s="31" t="s">
        <v>107</v>
      </c>
      <c r="C32" s="31"/>
      <c r="D32" s="31"/>
      <c r="E32" s="32"/>
      <c r="F32" s="33">
        <v>2999.9684941999999</v>
      </c>
      <c r="G32" s="34">
        <v>2.4052583146303399</v>
      </c>
      <c r="H32" s="35">
        <v>5.1400000000000001E-2</v>
      </c>
      <c r="I32" s="31"/>
    </row>
    <row r="33" spans="2:9" x14ac:dyDescent="0.2">
      <c r="B33" s="31" t="s">
        <v>107</v>
      </c>
      <c r="C33" s="31"/>
      <c r="D33" s="31"/>
      <c r="E33" s="32"/>
      <c r="F33" s="33">
        <v>2799.285425</v>
      </c>
      <c r="G33" s="34">
        <v>2.2443584179374101</v>
      </c>
      <c r="H33" s="35">
        <v>5.1499999999999997E-2</v>
      </c>
      <c r="I33" s="31"/>
    </row>
    <row r="34" spans="2:9" x14ac:dyDescent="0.2">
      <c r="B34" s="31" t="s">
        <v>107</v>
      </c>
      <c r="C34" s="31"/>
      <c r="D34" s="31"/>
      <c r="E34" s="32"/>
      <c r="F34" s="33">
        <v>1048.1716667000001</v>
      </c>
      <c r="G34" s="34">
        <v>0.84038336448010698</v>
      </c>
      <c r="H34" s="35">
        <v>5.1200000000000002E-2</v>
      </c>
      <c r="I34" s="31"/>
    </row>
    <row r="35" spans="2:9" ht="10.5" x14ac:dyDescent="0.25">
      <c r="B35" s="30" t="s">
        <v>18</v>
      </c>
      <c r="C35" s="30"/>
      <c r="D35" s="30"/>
      <c r="E35" s="38"/>
      <c r="F35" s="39">
        <v>109948.07211920001</v>
      </c>
      <c r="G35" s="40">
        <v>88.152097314876556</v>
      </c>
      <c r="H35" s="35"/>
      <c r="I35" s="31"/>
    </row>
    <row r="36" spans="2:9" x14ac:dyDescent="0.2">
      <c r="B36" s="31"/>
      <c r="C36" s="31"/>
      <c r="D36" s="31"/>
      <c r="E36" s="32"/>
      <c r="F36" s="33"/>
      <c r="G36" s="34"/>
      <c r="H36" s="35"/>
      <c r="I36" s="31"/>
    </row>
    <row r="37" spans="2:9" ht="10.5" x14ac:dyDescent="0.25">
      <c r="B37" s="54" t="s">
        <v>21</v>
      </c>
      <c r="C37" s="54"/>
      <c r="D37" s="54"/>
      <c r="E37" s="55"/>
      <c r="F37" s="39">
        <f>F38-(F13+F16+F35)</f>
        <v>-1053.5331139000045</v>
      </c>
      <c r="G37" s="40">
        <f>G38-(G13+G16+G35)</f>
        <v>-0.84468196477581614</v>
      </c>
      <c r="H37" s="41"/>
      <c r="I37" s="30"/>
    </row>
    <row r="38" spans="2:9" ht="10.5" x14ac:dyDescent="0.25">
      <c r="B38" s="48" t="s">
        <v>20</v>
      </c>
      <c r="C38" s="48"/>
      <c r="D38" s="48"/>
      <c r="E38" s="49"/>
      <c r="F38" s="50">
        <v>124725.4183034</v>
      </c>
      <c r="G38" s="51">
        <v>100</v>
      </c>
      <c r="H38" s="52"/>
      <c r="I38" s="53"/>
    </row>
    <row r="40" spans="2:9" ht="40" customHeight="1" x14ac:dyDescent="0.2">
      <c r="B40" s="85" t="s">
        <v>93</v>
      </c>
      <c r="C40" s="85"/>
      <c r="D40" s="85"/>
      <c r="E40" s="85"/>
      <c r="F40" s="85"/>
      <c r="G40" s="85"/>
      <c r="H40" s="85"/>
      <c r="I40" s="85"/>
    </row>
    <row r="41" spans="2:9" ht="10.5" x14ac:dyDescent="0.25">
      <c r="B41" s="22"/>
    </row>
    <row r="42" spans="2:9" ht="10.5" x14ac:dyDescent="0.25">
      <c r="B42" s="22"/>
    </row>
    <row r="43" spans="2:9" ht="10.5" x14ac:dyDescent="0.2">
      <c r="B43" s="70" t="s">
        <v>22</v>
      </c>
      <c r="C43" s="72"/>
      <c r="D43" s="70"/>
      <c r="E43" s="8"/>
    </row>
    <row r="44" spans="2:9" ht="10.5" x14ac:dyDescent="0.2">
      <c r="B44" s="70"/>
      <c r="C44" s="70"/>
      <c r="D44" s="70"/>
      <c r="E44" s="8"/>
    </row>
    <row r="45" spans="2:9" ht="10.5" x14ac:dyDescent="0.2">
      <c r="B45" s="76" t="s">
        <v>269</v>
      </c>
      <c r="C45" s="70"/>
      <c r="D45" s="70"/>
      <c r="E45" s="8"/>
    </row>
    <row r="46" spans="2:9" ht="10.5" x14ac:dyDescent="0.2">
      <c r="B46" s="76" t="s">
        <v>270</v>
      </c>
      <c r="C46" s="70"/>
      <c r="D46" s="70"/>
      <c r="E46" s="8"/>
    </row>
    <row r="47" spans="2:9" ht="10.5" x14ac:dyDescent="0.2">
      <c r="B47" s="70"/>
      <c r="C47" s="70"/>
      <c r="D47" s="70"/>
      <c r="E47" s="8"/>
    </row>
    <row r="48" spans="2:9" ht="21" x14ac:dyDescent="0.2">
      <c r="B48" s="77" t="s">
        <v>271</v>
      </c>
      <c r="C48" s="78" t="s">
        <v>272</v>
      </c>
      <c r="D48" s="78" t="s">
        <v>274</v>
      </c>
      <c r="E48" s="79"/>
    </row>
    <row r="49" spans="2:9" x14ac:dyDescent="0.2">
      <c r="B49" s="80" t="s">
        <v>273</v>
      </c>
      <c r="C49" s="81">
        <v>1044.3471</v>
      </c>
      <c r="D49" s="81">
        <v>1046.5259000000001</v>
      </c>
      <c r="E49" s="8"/>
    </row>
    <row r="50" spans="2:9" x14ac:dyDescent="0.2">
      <c r="B50" s="80" t="s">
        <v>287</v>
      </c>
      <c r="C50" s="86">
        <v>1021.2217000000001</v>
      </c>
      <c r="D50" s="86">
        <v>1023.3632</v>
      </c>
      <c r="E50" s="8"/>
    </row>
    <row r="51" spans="2:9" ht="10.5" x14ac:dyDescent="0.2">
      <c r="B51" s="70"/>
      <c r="C51" s="70"/>
      <c r="D51" s="70"/>
      <c r="E51" s="8"/>
    </row>
    <row r="52" spans="2:9" ht="10.5" x14ac:dyDescent="0.2">
      <c r="B52" s="76" t="s">
        <v>275</v>
      </c>
      <c r="C52" s="70"/>
      <c r="D52" s="70"/>
      <c r="E52" s="8"/>
    </row>
    <row r="53" spans="2:9" ht="10.5" x14ac:dyDescent="0.2">
      <c r="B53" s="76" t="s">
        <v>276</v>
      </c>
      <c r="C53" s="70"/>
      <c r="D53" s="70"/>
      <c r="E53" s="8"/>
    </row>
    <row r="54" spans="2:9" ht="10.5" x14ac:dyDescent="0.2">
      <c r="B54" s="76" t="s">
        <v>277</v>
      </c>
      <c r="C54" s="70"/>
      <c r="D54" s="70"/>
      <c r="E54" s="8"/>
    </row>
    <row r="55" spans="2:9" ht="10.5" x14ac:dyDescent="0.2">
      <c r="B55" s="82" t="s">
        <v>282</v>
      </c>
      <c r="C55" s="70"/>
      <c r="D55" s="70"/>
      <c r="E55" s="8"/>
    </row>
    <row r="56" spans="2:9" ht="10.5" x14ac:dyDescent="0.2">
      <c r="B56" s="76" t="s">
        <v>278</v>
      </c>
      <c r="C56" s="70"/>
      <c r="D56" s="70"/>
      <c r="E56" s="8"/>
    </row>
    <row r="57" spans="2:9" ht="10.5" x14ac:dyDescent="0.25">
      <c r="B57" s="22"/>
    </row>
    <row r="59" spans="2:9" ht="10.5" x14ac:dyDescent="0.25">
      <c r="B59" s="22" t="s">
        <v>255</v>
      </c>
      <c r="E59" s="8"/>
      <c r="G59" s="69"/>
      <c r="I59" s="14"/>
    </row>
    <row r="60" spans="2:9" ht="10.5" x14ac:dyDescent="0.25">
      <c r="B60" s="22"/>
      <c r="C60" s="22"/>
      <c r="D60" s="56"/>
      <c r="E60" s="22"/>
      <c r="G60" s="69"/>
      <c r="I60" s="14"/>
    </row>
    <row r="61" spans="2:9" x14ac:dyDescent="0.2">
      <c r="D61" s="57"/>
      <c r="E61" s="57"/>
      <c r="G61" s="69"/>
      <c r="I61" s="14"/>
    </row>
    <row r="62" spans="2:9" x14ac:dyDescent="0.2">
      <c r="E62" s="8"/>
      <c r="G62" s="69"/>
      <c r="I62" s="14"/>
    </row>
    <row r="63" spans="2:9" x14ac:dyDescent="0.2">
      <c r="E63" s="8"/>
      <c r="G63" s="69"/>
      <c r="I63" s="14"/>
    </row>
    <row r="64" spans="2:9" x14ac:dyDescent="0.2">
      <c r="E64" s="8"/>
      <c r="G64" s="69"/>
      <c r="I64" s="14"/>
    </row>
    <row r="65" spans="2:9" ht="10.5" x14ac:dyDescent="0.25">
      <c r="B65" s="22"/>
      <c r="E65" s="8"/>
      <c r="G65" s="69"/>
      <c r="I65" s="14"/>
    </row>
    <row r="66" spans="2:9" x14ac:dyDescent="0.2">
      <c r="E66" s="8"/>
      <c r="G66" s="69"/>
      <c r="I66" s="14"/>
    </row>
    <row r="67" spans="2:9" x14ac:dyDescent="0.2">
      <c r="E67" s="8"/>
      <c r="G67" s="69"/>
      <c r="I67" s="14"/>
    </row>
    <row r="68" spans="2:9" x14ac:dyDescent="0.2">
      <c r="E68" s="8"/>
      <c r="G68" s="69"/>
      <c r="I68" s="14"/>
    </row>
    <row r="69" spans="2:9" x14ac:dyDescent="0.2">
      <c r="E69" s="8"/>
      <c r="G69" s="69"/>
      <c r="I69" s="14"/>
    </row>
    <row r="70" spans="2:9" x14ac:dyDescent="0.2">
      <c r="E70" s="8"/>
      <c r="G70" s="69"/>
      <c r="I70" s="14"/>
    </row>
    <row r="71" spans="2:9" x14ac:dyDescent="0.2">
      <c r="E71" s="8"/>
      <c r="G71" s="69"/>
      <c r="I71" s="14"/>
    </row>
    <row r="72" spans="2:9" x14ac:dyDescent="0.2">
      <c r="E72" s="8"/>
      <c r="G72" s="69"/>
      <c r="I72" s="14"/>
    </row>
    <row r="73" spans="2:9" x14ac:dyDescent="0.2">
      <c r="E73" s="8"/>
      <c r="G73" s="69"/>
      <c r="I73" s="14"/>
    </row>
    <row r="74" spans="2:9" x14ac:dyDescent="0.2">
      <c r="E74" s="8"/>
      <c r="G74" s="69"/>
      <c r="I74" s="14"/>
    </row>
    <row r="75" spans="2:9" x14ac:dyDescent="0.2">
      <c r="E75" s="8"/>
      <c r="G75" s="69"/>
      <c r="I75" s="14"/>
    </row>
    <row r="76" spans="2:9" x14ac:dyDescent="0.2">
      <c r="E76" s="8"/>
      <c r="G76" s="69"/>
      <c r="I76" s="14"/>
    </row>
    <row r="77" spans="2:9" x14ac:dyDescent="0.2">
      <c r="E77" s="8"/>
      <c r="G77" s="69"/>
      <c r="I77" s="14"/>
    </row>
    <row r="78" spans="2:9" x14ac:dyDescent="0.2">
      <c r="E78" s="8"/>
      <c r="G78" s="69"/>
      <c r="I78" s="14"/>
    </row>
    <row r="79" spans="2:9" x14ac:dyDescent="0.2">
      <c r="E79" s="8"/>
      <c r="G79" s="69"/>
      <c r="I79" s="14"/>
    </row>
    <row r="80" spans="2:9" ht="10.5" x14ac:dyDescent="0.25">
      <c r="B80" s="22" t="s">
        <v>254</v>
      </c>
      <c r="E80" s="8"/>
      <c r="G80" s="69"/>
      <c r="I80" s="14"/>
    </row>
    <row r="81" spans="2:9" ht="10.5" x14ac:dyDescent="0.25">
      <c r="B81" s="71" t="s">
        <v>257</v>
      </c>
      <c r="E81" s="8"/>
      <c r="G81" s="69"/>
      <c r="I81" s="14"/>
    </row>
    <row r="82" spans="2:9" x14ac:dyDescent="0.2">
      <c r="E82" s="8"/>
      <c r="G82" s="69"/>
      <c r="I82" s="14"/>
    </row>
    <row r="83" spans="2:9" x14ac:dyDescent="0.2">
      <c r="E83" s="8"/>
      <c r="G83" s="69"/>
      <c r="I83" s="14"/>
    </row>
    <row r="84" spans="2:9" x14ac:dyDescent="0.2">
      <c r="E84" s="8"/>
      <c r="G84" s="69"/>
      <c r="I84" s="14"/>
    </row>
    <row r="85" spans="2:9" x14ac:dyDescent="0.2">
      <c r="E85" s="8"/>
      <c r="G85" s="69"/>
      <c r="I85" s="14"/>
    </row>
    <row r="86" spans="2:9" x14ac:dyDescent="0.2">
      <c r="E86" s="8"/>
      <c r="G86" s="69"/>
      <c r="I86" s="14"/>
    </row>
    <row r="87" spans="2:9" x14ac:dyDescent="0.2">
      <c r="E87" s="8"/>
      <c r="G87" s="69"/>
      <c r="I87" s="14"/>
    </row>
    <row r="88" spans="2:9" x14ac:dyDescent="0.2">
      <c r="E88" s="8"/>
      <c r="G88" s="69"/>
      <c r="I88" s="14"/>
    </row>
    <row r="89" spans="2:9" x14ac:dyDescent="0.2">
      <c r="E89" s="8"/>
      <c r="G89" s="69"/>
      <c r="I89" s="14"/>
    </row>
    <row r="90" spans="2:9" x14ac:dyDescent="0.2">
      <c r="E90" s="8"/>
      <c r="G90" s="69"/>
      <c r="I90" s="14"/>
    </row>
    <row r="91" spans="2:9" x14ac:dyDescent="0.2">
      <c r="E91" s="8"/>
      <c r="G91" s="69"/>
      <c r="I91" s="14"/>
    </row>
    <row r="92" spans="2:9" x14ac:dyDescent="0.2">
      <c r="E92" s="8"/>
      <c r="G92" s="69"/>
      <c r="I92" s="14"/>
    </row>
    <row r="93" spans="2:9" x14ac:dyDescent="0.2">
      <c r="E93" s="8"/>
      <c r="G93" s="69"/>
      <c r="I93" s="14"/>
    </row>
    <row r="94" spans="2:9" x14ac:dyDescent="0.2">
      <c r="E94" s="8"/>
      <c r="G94" s="69"/>
      <c r="I94" s="14"/>
    </row>
    <row r="95" spans="2:9" x14ac:dyDescent="0.2">
      <c r="E95" s="8"/>
      <c r="G95" s="69"/>
      <c r="I95" s="14"/>
    </row>
    <row r="96" spans="2:9" x14ac:dyDescent="0.2">
      <c r="E96" s="8"/>
      <c r="G96" s="69"/>
      <c r="I96" s="14"/>
    </row>
    <row r="97" spans="5:9" x14ac:dyDescent="0.2">
      <c r="E97" s="8"/>
      <c r="G97" s="69"/>
      <c r="I97" s="14"/>
    </row>
    <row r="98" spans="5:9" x14ac:dyDescent="0.2">
      <c r="E98" s="8"/>
      <c r="G98" s="69"/>
      <c r="I98" s="14"/>
    </row>
    <row r="99" spans="5:9" x14ac:dyDescent="0.2">
      <c r="E99" s="8"/>
      <c r="G99" s="69"/>
      <c r="I99" s="14"/>
    </row>
    <row r="100" spans="5:9" x14ac:dyDescent="0.2">
      <c r="E100" s="8"/>
      <c r="G100" s="69"/>
      <c r="I100" s="14"/>
    </row>
    <row r="101" spans="5:9" x14ac:dyDescent="0.2">
      <c r="E101" s="8"/>
      <c r="G101" s="69"/>
      <c r="I101" s="14"/>
    </row>
    <row r="102" spans="5:9" x14ac:dyDescent="0.2">
      <c r="E102" s="8"/>
      <c r="G102" s="69"/>
      <c r="I102" s="14"/>
    </row>
  </sheetData>
  <mergeCells count="2">
    <mergeCell ref="B1:C1"/>
    <mergeCell ref="B40:I40"/>
  </mergeCells>
  <conditionalFormatting sqref="G1:G3 G5:G39 G41:G102">
    <cfRule type="cellIs" dxfId="5" priority="2" stopIfTrue="1" operator="between">
      <formula>0.009</formula>
      <formula>-0.009</formula>
    </cfRule>
  </conditionalFormatting>
  <hyperlinks>
    <hyperlink ref="A2" location="Index!A1" display="-" xr:uid="{1080BBC5-DD0B-476C-938A-6B0B2836C29E}"/>
  </hyperlinks>
  <pageMargins left="0.7" right="0.7" top="0.75" bottom="0.75" header="0.3" footer="0.3"/>
  <pageSetup paperSize="9" scale="62" orientation="portrait" r:id="rId1"/>
  <headerFooter>
    <oddFooter>&amp;C&amp;1#&amp;"Calibri"&amp;10&amp;K000000RESTRICTED</oddFooter>
    <evenFooter>&amp;LPUBLIC</evenFooter>
    <firstFooter>&amp;LPUBLIC</firstFooter>
  </headerFooter>
  <colBreaks count="1" manualBreakCount="1">
    <brk id="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7E3EE-F79D-47DA-AB42-6CC6EE74932E}">
  <dimension ref="A1:J143"/>
  <sheetViews>
    <sheetView view="pageBreakPreview" zoomScaleNormal="100" zoomScaleSheetLayoutView="100" workbookViewId="0"/>
  </sheetViews>
  <sheetFormatPr defaultColWidth="9.08984375" defaultRowHeight="10" x14ac:dyDescent="0.2"/>
  <cols>
    <col min="1" max="1" width="7.1796875" style="8" customWidth="1"/>
    <col min="2" max="2" width="52.7265625" style="8" bestFit="1" customWidth="1"/>
    <col min="3" max="3" width="14.6328125" style="8" customWidth="1"/>
    <col min="4" max="4" width="13.90625" style="8" bestFit="1" customWidth="1"/>
    <col min="5" max="5" width="13.90625" style="9" bestFit="1" customWidth="1"/>
    <col min="6" max="6" width="12.7265625" style="11" bestFit="1" customWidth="1"/>
    <col min="7" max="7" width="6.7265625" style="17" bestFit="1" customWidth="1"/>
    <col min="8" max="8" width="11.81640625" style="14" bestFit="1" customWidth="1"/>
    <col min="9" max="9" width="10.08984375" style="8" bestFit="1" customWidth="1"/>
    <col min="10" max="16384" width="9.08984375" style="8"/>
  </cols>
  <sheetData>
    <row r="1" spans="1:10" s="1" customFormat="1" ht="16.75" customHeight="1" x14ac:dyDescent="0.35">
      <c r="B1" s="83" t="s">
        <v>12</v>
      </c>
      <c r="C1" s="84"/>
      <c r="D1" s="13"/>
      <c r="E1" s="6"/>
      <c r="F1" s="7"/>
      <c r="G1" s="17"/>
      <c r="H1" s="15"/>
    </row>
    <row r="2" spans="1:10" s="1" customFormat="1" ht="14.5" x14ac:dyDescent="0.35">
      <c r="A2" s="67" t="s">
        <v>268</v>
      </c>
      <c r="E2" s="6"/>
      <c r="F2" s="7"/>
      <c r="G2" s="17"/>
      <c r="H2" s="15"/>
    </row>
    <row r="3" spans="1:10" s="1" customFormat="1" ht="11.5" x14ac:dyDescent="0.25">
      <c r="B3" s="10" t="s">
        <v>9</v>
      </c>
      <c r="C3" s="2"/>
      <c r="D3" s="3"/>
      <c r="E3" s="4"/>
      <c r="F3" s="5"/>
      <c r="G3" s="17"/>
      <c r="H3" s="15"/>
    </row>
    <row r="4" spans="1:10" s="1" customFormat="1" ht="25.5" customHeight="1" x14ac:dyDescent="0.25">
      <c r="B4" s="24" t="s">
        <v>7</v>
      </c>
      <c r="C4" s="24" t="s">
        <v>8</v>
      </c>
      <c r="D4" s="25" t="s">
        <v>91</v>
      </c>
      <c r="E4" s="26" t="s">
        <v>0</v>
      </c>
      <c r="F4" s="27" t="s">
        <v>4</v>
      </c>
      <c r="G4" s="28" t="s">
        <v>5</v>
      </c>
      <c r="H4" s="29" t="s">
        <v>6</v>
      </c>
      <c r="I4" s="27" t="s">
        <v>24</v>
      </c>
      <c r="J4" s="12"/>
    </row>
    <row r="5" spans="1:10" ht="10.5" x14ac:dyDescent="0.25">
      <c r="B5" s="30" t="s">
        <v>25</v>
      </c>
      <c r="C5" s="31"/>
      <c r="D5" s="31"/>
      <c r="E5" s="32"/>
      <c r="F5" s="33"/>
      <c r="G5" s="34"/>
      <c r="H5" s="35"/>
      <c r="I5" s="31"/>
    </row>
    <row r="6" spans="1:10" ht="10.5" x14ac:dyDescent="0.25">
      <c r="B6" s="30" t="s">
        <v>26</v>
      </c>
      <c r="C6" s="31"/>
      <c r="D6" s="31"/>
      <c r="E6" s="32"/>
      <c r="F6" s="33"/>
      <c r="G6" s="34"/>
      <c r="H6" s="35"/>
      <c r="I6" s="31"/>
    </row>
    <row r="7" spans="1:10" x14ac:dyDescent="0.2">
      <c r="B7" s="31" t="s">
        <v>108</v>
      </c>
      <c r="C7" s="31" t="s">
        <v>109</v>
      </c>
      <c r="D7" s="31" t="s">
        <v>35</v>
      </c>
      <c r="E7" s="36">
        <v>7500</v>
      </c>
      <c r="F7" s="33">
        <v>36978.974999999999</v>
      </c>
      <c r="G7" s="34">
        <v>4.28099214110867</v>
      </c>
      <c r="H7" s="37">
        <v>6.9499000000000005E-2</v>
      </c>
      <c r="I7" s="58"/>
    </row>
    <row r="8" spans="1:10" x14ac:dyDescent="0.2">
      <c r="B8" s="31" t="s">
        <v>110</v>
      </c>
      <c r="C8" s="31" t="s">
        <v>111</v>
      </c>
      <c r="D8" s="31" t="s">
        <v>32</v>
      </c>
      <c r="E8" s="36">
        <v>6000</v>
      </c>
      <c r="F8" s="33">
        <v>29809.919999999998</v>
      </c>
      <c r="G8" s="34">
        <v>3.4510430115242001</v>
      </c>
      <c r="H8" s="37">
        <v>6.1247000000000003E-2</v>
      </c>
      <c r="I8" s="58"/>
    </row>
    <row r="9" spans="1:10" x14ac:dyDescent="0.2">
      <c r="B9" s="31" t="s">
        <v>112</v>
      </c>
      <c r="C9" s="31" t="s">
        <v>113</v>
      </c>
      <c r="D9" s="31" t="s">
        <v>32</v>
      </c>
      <c r="E9" s="36">
        <v>5000</v>
      </c>
      <c r="F9" s="33">
        <v>24920.875</v>
      </c>
      <c r="G9" s="34">
        <v>2.8850467062581302</v>
      </c>
      <c r="H9" s="37">
        <v>6.0994E-2</v>
      </c>
      <c r="I9" s="58"/>
    </row>
    <row r="10" spans="1:10" x14ac:dyDescent="0.2">
      <c r="B10" s="31" t="s">
        <v>114</v>
      </c>
      <c r="C10" s="31" t="s">
        <v>115</v>
      </c>
      <c r="D10" s="31" t="s">
        <v>32</v>
      </c>
      <c r="E10" s="36">
        <v>5000</v>
      </c>
      <c r="F10" s="33">
        <v>24863</v>
      </c>
      <c r="G10" s="34">
        <v>2.8783466173517498</v>
      </c>
      <c r="H10" s="37">
        <v>6.2851000000000004E-2</v>
      </c>
      <c r="I10" s="58"/>
    </row>
    <row r="11" spans="1:10" x14ac:dyDescent="0.2">
      <c r="B11" s="31" t="s">
        <v>116</v>
      </c>
      <c r="C11" s="31" t="s">
        <v>117</v>
      </c>
      <c r="D11" s="31" t="s">
        <v>32</v>
      </c>
      <c r="E11" s="36">
        <v>5000</v>
      </c>
      <c r="F11" s="33">
        <v>24830.474999999999</v>
      </c>
      <c r="G11" s="34">
        <v>2.8745812542125702</v>
      </c>
      <c r="H11" s="37">
        <v>6.2299E-2</v>
      </c>
      <c r="I11" s="58"/>
    </row>
    <row r="12" spans="1:10" x14ac:dyDescent="0.2">
      <c r="B12" s="31" t="s">
        <v>118</v>
      </c>
      <c r="C12" s="31" t="s">
        <v>119</v>
      </c>
      <c r="D12" s="31" t="s">
        <v>32</v>
      </c>
      <c r="E12" s="36">
        <v>4000</v>
      </c>
      <c r="F12" s="33">
        <v>19742.54</v>
      </c>
      <c r="G12" s="34">
        <v>2.2855597967635299</v>
      </c>
      <c r="H12" s="37">
        <v>6.9999000000000006E-2</v>
      </c>
      <c r="I12" s="58"/>
    </row>
    <row r="13" spans="1:10" x14ac:dyDescent="0.2">
      <c r="B13" s="31" t="s">
        <v>120</v>
      </c>
      <c r="C13" s="31" t="s">
        <v>121</v>
      </c>
      <c r="D13" s="31" t="s">
        <v>32</v>
      </c>
      <c r="E13" s="36">
        <v>4000</v>
      </c>
      <c r="F13" s="33">
        <v>19662.32</v>
      </c>
      <c r="G13" s="34">
        <v>2.2762728657558502</v>
      </c>
      <c r="H13" s="37">
        <v>6.9650000000000004E-2</v>
      </c>
      <c r="I13" s="58"/>
    </row>
    <row r="14" spans="1:10" x14ac:dyDescent="0.2">
      <c r="B14" s="31" t="s">
        <v>122</v>
      </c>
      <c r="C14" s="31" t="s">
        <v>123</v>
      </c>
      <c r="D14" s="31" t="s">
        <v>32</v>
      </c>
      <c r="E14" s="36">
        <v>3000</v>
      </c>
      <c r="F14" s="33">
        <v>14975.385</v>
      </c>
      <c r="G14" s="34">
        <v>1.73367448651772</v>
      </c>
      <c r="H14" s="37">
        <v>5.9995E-2</v>
      </c>
      <c r="I14" s="58"/>
    </row>
    <row r="15" spans="1:10" x14ac:dyDescent="0.2">
      <c r="B15" s="31" t="s">
        <v>124</v>
      </c>
      <c r="C15" s="31" t="s">
        <v>125</v>
      </c>
      <c r="D15" s="31" t="s">
        <v>32</v>
      </c>
      <c r="E15" s="36">
        <v>3000</v>
      </c>
      <c r="F15" s="33">
        <v>14938.094999999999</v>
      </c>
      <c r="G15" s="34">
        <v>1.7293574875489299</v>
      </c>
      <c r="H15" s="37">
        <v>6.0504000000000002E-2</v>
      </c>
      <c r="I15" s="58"/>
    </row>
    <row r="16" spans="1:10" x14ac:dyDescent="0.2">
      <c r="B16" s="31" t="s">
        <v>126</v>
      </c>
      <c r="C16" s="31" t="s">
        <v>127</v>
      </c>
      <c r="D16" s="31" t="s">
        <v>32</v>
      </c>
      <c r="E16" s="36">
        <v>3000</v>
      </c>
      <c r="F16" s="33">
        <v>14869.02</v>
      </c>
      <c r="G16" s="34">
        <v>1.72136079396435</v>
      </c>
      <c r="H16" s="37">
        <v>6.9901000000000005E-2</v>
      </c>
      <c r="I16" s="58"/>
    </row>
    <row r="17" spans="2:9" x14ac:dyDescent="0.2">
      <c r="B17" s="31" t="s">
        <v>128</v>
      </c>
      <c r="C17" s="31" t="s">
        <v>129</v>
      </c>
      <c r="D17" s="31" t="s">
        <v>32</v>
      </c>
      <c r="E17" s="36">
        <v>3000</v>
      </c>
      <c r="F17" s="33">
        <v>14752.275</v>
      </c>
      <c r="G17" s="34">
        <v>1.70784542671813</v>
      </c>
      <c r="H17" s="37">
        <v>6.9650000000000004E-2</v>
      </c>
      <c r="I17" s="58"/>
    </row>
    <row r="18" spans="2:9" x14ac:dyDescent="0.2">
      <c r="B18" s="31" t="s">
        <v>130</v>
      </c>
      <c r="C18" s="31" t="s">
        <v>131</v>
      </c>
      <c r="D18" s="31" t="s">
        <v>32</v>
      </c>
      <c r="E18" s="36">
        <v>2500</v>
      </c>
      <c r="F18" s="33">
        <v>12392</v>
      </c>
      <c r="G18" s="34">
        <v>1.4346004618196899</v>
      </c>
      <c r="H18" s="37">
        <v>6.9153999999999993E-2</v>
      </c>
      <c r="I18" s="58"/>
    </row>
    <row r="19" spans="2:9" x14ac:dyDescent="0.2">
      <c r="B19" s="31" t="s">
        <v>132</v>
      </c>
      <c r="C19" s="31" t="s">
        <v>133</v>
      </c>
      <c r="D19" s="31" t="s">
        <v>32</v>
      </c>
      <c r="E19" s="36">
        <v>2000</v>
      </c>
      <c r="F19" s="33">
        <v>9962.02</v>
      </c>
      <c r="G19" s="34">
        <v>1.15328586932351</v>
      </c>
      <c r="H19" s="37">
        <v>6.0502E-2</v>
      </c>
      <c r="I19" s="58"/>
    </row>
    <row r="20" spans="2:9" x14ac:dyDescent="0.2">
      <c r="B20" s="31" t="s">
        <v>134</v>
      </c>
      <c r="C20" s="31" t="s">
        <v>135</v>
      </c>
      <c r="D20" s="31" t="s">
        <v>32</v>
      </c>
      <c r="E20" s="36">
        <v>1500</v>
      </c>
      <c r="F20" s="33">
        <v>7489.0124999999998</v>
      </c>
      <c r="G20" s="34">
        <v>0.86699005738165003</v>
      </c>
      <c r="H20" s="37">
        <v>5.9500999999999998E-2</v>
      </c>
      <c r="I20" s="58"/>
    </row>
    <row r="21" spans="2:9" x14ac:dyDescent="0.2">
      <c r="B21" s="31" t="s">
        <v>136</v>
      </c>
      <c r="C21" s="31" t="s">
        <v>137</v>
      </c>
      <c r="D21" s="31" t="s">
        <v>32</v>
      </c>
      <c r="E21" s="36">
        <v>1500</v>
      </c>
      <c r="F21" s="33">
        <v>7451.04</v>
      </c>
      <c r="G21" s="34">
        <v>0.86259404656528105</v>
      </c>
      <c r="H21" s="37">
        <v>6.1497000000000003E-2</v>
      </c>
      <c r="I21" s="58"/>
    </row>
    <row r="22" spans="2:9" x14ac:dyDescent="0.2">
      <c r="B22" s="31" t="s">
        <v>138</v>
      </c>
      <c r="C22" s="31" t="s">
        <v>139</v>
      </c>
      <c r="D22" s="31" t="s">
        <v>29</v>
      </c>
      <c r="E22" s="36">
        <v>1500</v>
      </c>
      <c r="F22" s="33">
        <v>7449.9975000000004</v>
      </c>
      <c r="G22" s="34">
        <v>0.86247335813876003</v>
      </c>
      <c r="H22" s="37">
        <v>6.1248999999999998E-2</v>
      </c>
      <c r="I22" s="58"/>
    </row>
    <row r="23" spans="2:9" x14ac:dyDescent="0.2">
      <c r="B23" s="31" t="s">
        <v>140</v>
      </c>
      <c r="C23" s="31" t="s">
        <v>141</v>
      </c>
      <c r="D23" s="31" t="s">
        <v>32</v>
      </c>
      <c r="E23" s="36">
        <v>1500</v>
      </c>
      <c r="F23" s="33">
        <v>7445.61</v>
      </c>
      <c r="G23" s="34">
        <v>0.86196542483289895</v>
      </c>
      <c r="H23" s="37">
        <v>6.0597999999999999E-2</v>
      </c>
      <c r="I23" s="58"/>
    </row>
    <row r="24" spans="2:9" x14ac:dyDescent="0.2">
      <c r="B24" s="31" t="s">
        <v>142</v>
      </c>
      <c r="C24" s="31" t="s">
        <v>143</v>
      </c>
      <c r="D24" s="31" t="s">
        <v>32</v>
      </c>
      <c r="E24" s="36">
        <v>1000</v>
      </c>
      <c r="F24" s="33">
        <v>4989.34</v>
      </c>
      <c r="G24" s="34">
        <v>0.57760728439117504</v>
      </c>
      <c r="H24" s="37">
        <v>5.9988E-2</v>
      </c>
      <c r="I24" s="58"/>
    </row>
    <row r="25" spans="2:9" x14ac:dyDescent="0.2">
      <c r="B25" s="31" t="s">
        <v>144</v>
      </c>
      <c r="C25" s="31" t="s">
        <v>145</v>
      </c>
      <c r="D25" s="31" t="s">
        <v>32</v>
      </c>
      <c r="E25" s="36">
        <v>1000</v>
      </c>
      <c r="F25" s="33">
        <v>4984.18</v>
      </c>
      <c r="G25" s="34">
        <v>0.57700992009300001</v>
      </c>
      <c r="H25" s="37">
        <v>6.0984999999999998E-2</v>
      </c>
      <c r="I25" s="58"/>
    </row>
    <row r="26" spans="2:9" x14ac:dyDescent="0.2">
      <c r="B26" s="31" t="s">
        <v>146</v>
      </c>
      <c r="C26" s="31" t="s">
        <v>147</v>
      </c>
      <c r="D26" s="31" t="s">
        <v>32</v>
      </c>
      <c r="E26" s="36">
        <v>1000</v>
      </c>
      <c r="F26" s="33">
        <v>4967.3599999999997</v>
      </c>
      <c r="G26" s="34">
        <v>0.57506269771018703</v>
      </c>
      <c r="H26" s="37">
        <v>6.1497000000000003E-2</v>
      </c>
      <c r="I26" s="58"/>
    </row>
    <row r="27" spans="2:9" x14ac:dyDescent="0.2">
      <c r="B27" s="31" t="s">
        <v>148</v>
      </c>
      <c r="C27" s="31" t="s">
        <v>149</v>
      </c>
      <c r="D27" s="31" t="s">
        <v>32</v>
      </c>
      <c r="E27" s="36">
        <v>1000</v>
      </c>
      <c r="F27" s="33">
        <v>4966.53</v>
      </c>
      <c r="G27" s="34">
        <v>0.57496661004206995</v>
      </c>
      <c r="H27" s="37">
        <v>6.1498999999999998E-2</v>
      </c>
      <c r="I27" s="58"/>
    </row>
    <row r="28" spans="2:9" x14ac:dyDescent="0.2">
      <c r="B28" s="31" t="s">
        <v>150</v>
      </c>
      <c r="C28" s="31" t="s">
        <v>151</v>
      </c>
      <c r="D28" s="31" t="s">
        <v>32</v>
      </c>
      <c r="E28" s="36">
        <v>500</v>
      </c>
      <c r="F28" s="33">
        <v>2468.0450000000001</v>
      </c>
      <c r="G28" s="34">
        <v>0.28572131187796701</v>
      </c>
      <c r="H28" s="37">
        <v>6.9498000000000004E-2</v>
      </c>
      <c r="I28" s="58"/>
    </row>
    <row r="29" spans="2:9" ht="10.5" x14ac:dyDescent="0.25">
      <c r="B29" s="30" t="s">
        <v>17</v>
      </c>
      <c r="C29" s="30"/>
      <c r="D29" s="30"/>
      <c r="E29" s="38"/>
      <c r="F29" s="39">
        <f>SUM(F6:F28)</f>
        <v>314908.01500000001</v>
      </c>
      <c r="G29" s="40">
        <f>SUM(G6:G28)</f>
        <v>36.456357629900019</v>
      </c>
      <c r="H29" s="41"/>
      <c r="I29" s="30"/>
    </row>
    <row r="30" spans="2:9" ht="10.5" x14ac:dyDescent="0.25">
      <c r="B30" s="30" t="s">
        <v>72</v>
      </c>
      <c r="C30" s="31"/>
      <c r="D30" s="31"/>
      <c r="E30" s="32"/>
      <c r="F30" s="33"/>
      <c r="G30" s="34"/>
      <c r="H30" s="35"/>
      <c r="I30" s="31"/>
    </row>
    <row r="31" spans="2:9" x14ac:dyDescent="0.2">
      <c r="B31" s="31" t="s">
        <v>152</v>
      </c>
      <c r="C31" s="31" t="s">
        <v>153</v>
      </c>
      <c r="D31" s="31" t="s">
        <v>32</v>
      </c>
      <c r="E31" s="36">
        <v>8000</v>
      </c>
      <c r="F31" s="33">
        <v>39843.360000000001</v>
      </c>
      <c r="G31" s="34">
        <v>4.6125970510367997</v>
      </c>
      <c r="H31" s="37">
        <v>7.1757000000000001E-2</v>
      </c>
      <c r="I31" s="58"/>
    </row>
    <row r="32" spans="2:9" x14ac:dyDescent="0.2">
      <c r="B32" s="31" t="s">
        <v>154</v>
      </c>
      <c r="C32" s="31" t="s">
        <v>155</v>
      </c>
      <c r="D32" s="31" t="s">
        <v>32</v>
      </c>
      <c r="E32" s="36">
        <v>6500</v>
      </c>
      <c r="F32" s="33">
        <v>31982.177500000002</v>
      </c>
      <c r="G32" s="34">
        <v>3.7025215148078798</v>
      </c>
      <c r="H32" s="37">
        <v>7.1201E-2</v>
      </c>
      <c r="I32" s="58"/>
    </row>
    <row r="33" spans="2:9" x14ac:dyDescent="0.2">
      <c r="B33" s="31" t="s">
        <v>156</v>
      </c>
      <c r="C33" s="31" t="s">
        <v>157</v>
      </c>
      <c r="D33" s="31" t="s">
        <v>35</v>
      </c>
      <c r="E33" s="36">
        <v>6000</v>
      </c>
      <c r="F33" s="33">
        <v>29936.400000000001</v>
      </c>
      <c r="G33" s="34">
        <v>3.4656853829259902</v>
      </c>
      <c r="H33" s="37">
        <v>7.0495000000000002E-2</v>
      </c>
      <c r="I33" s="58"/>
    </row>
    <row r="34" spans="2:9" x14ac:dyDescent="0.2">
      <c r="B34" s="31" t="s">
        <v>158</v>
      </c>
      <c r="C34" s="31" t="s">
        <v>159</v>
      </c>
      <c r="D34" s="31" t="s">
        <v>32</v>
      </c>
      <c r="E34" s="36">
        <v>5000</v>
      </c>
      <c r="F34" s="33">
        <v>24916.05</v>
      </c>
      <c r="G34" s="34">
        <v>2.88448812433202</v>
      </c>
      <c r="H34" s="37">
        <v>6.1498999999999998E-2</v>
      </c>
      <c r="I34" s="58"/>
    </row>
    <row r="35" spans="2:9" x14ac:dyDescent="0.2">
      <c r="B35" s="31" t="s">
        <v>160</v>
      </c>
      <c r="C35" s="31" t="s">
        <v>161</v>
      </c>
      <c r="D35" s="31" t="s">
        <v>32</v>
      </c>
      <c r="E35" s="36">
        <v>5000</v>
      </c>
      <c r="F35" s="33">
        <v>24869.3</v>
      </c>
      <c r="G35" s="34">
        <v>2.8790759574832401</v>
      </c>
      <c r="H35" s="37">
        <v>6.1879000000000003E-2</v>
      </c>
      <c r="I35" s="58"/>
    </row>
    <row r="36" spans="2:9" x14ac:dyDescent="0.2">
      <c r="B36" s="31" t="s">
        <v>162</v>
      </c>
      <c r="C36" s="31" t="s">
        <v>163</v>
      </c>
      <c r="D36" s="31" t="s">
        <v>32</v>
      </c>
      <c r="E36" s="36">
        <v>5000</v>
      </c>
      <c r="F36" s="33">
        <v>24830.174999999999</v>
      </c>
      <c r="G36" s="34">
        <v>2.8745465237301202</v>
      </c>
      <c r="H36" s="37">
        <v>7.3424000000000003E-2</v>
      </c>
      <c r="I36" s="58"/>
    </row>
    <row r="37" spans="2:9" x14ac:dyDescent="0.2">
      <c r="B37" s="31" t="s">
        <v>164</v>
      </c>
      <c r="C37" s="31" t="s">
        <v>165</v>
      </c>
      <c r="D37" s="31" t="s">
        <v>32</v>
      </c>
      <c r="E37" s="36">
        <v>4000</v>
      </c>
      <c r="F37" s="33">
        <v>19888.66</v>
      </c>
      <c r="G37" s="34">
        <v>2.3024758570831798</v>
      </c>
      <c r="H37" s="37">
        <v>6.3853999999999994E-2</v>
      </c>
      <c r="I37" s="58"/>
    </row>
    <row r="38" spans="2:9" x14ac:dyDescent="0.2">
      <c r="B38" s="31" t="s">
        <v>166</v>
      </c>
      <c r="C38" s="31" t="s">
        <v>167</v>
      </c>
      <c r="D38" s="31" t="s">
        <v>32</v>
      </c>
      <c r="E38" s="36">
        <v>4000</v>
      </c>
      <c r="F38" s="33">
        <v>19873.16</v>
      </c>
      <c r="G38" s="34">
        <v>2.3006814488231599</v>
      </c>
      <c r="H38" s="37">
        <v>6.2966999999999995E-2</v>
      </c>
      <c r="I38" s="58"/>
    </row>
    <row r="39" spans="2:9" x14ac:dyDescent="0.2">
      <c r="B39" s="31" t="s">
        <v>168</v>
      </c>
      <c r="C39" s="31" t="s">
        <v>169</v>
      </c>
      <c r="D39" s="31" t="s">
        <v>32</v>
      </c>
      <c r="E39" s="36">
        <v>4000</v>
      </c>
      <c r="F39" s="33">
        <v>19661.419999999998</v>
      </c>
      <c r="G39" s="34">
        <v>2.2761686743084901</v>
      </c>
      <c r="H39" s="37">
        <v>7.2248999999999994E-2</v>
      </c>
      <c r="I39" s="58"/>
    </row>
    <row r="40" spans="2:9" x14ac:dyDescent="0.2">
      <c r="B40" s="31" t="s">
        <v>170</v>
      </c>
      <c r="C40" s="31" t="s">
        <v>171</v>
      </c>
      <c r="D40" s="31" t="s">
        <v>32</v>
      </c>
      <c r="E40" s="36">
        <v>3000</v>
      </c>
      <c r="F40" s="33">
        <v>14974.815000000001</v>
      </c>
      <c r="G40" s="34">
        <v>1.73360849860106</v>
      </c>
      <c r="H40" s="37">
        <v>6.1405000000000001E-2</v>
      </c>
      <c r="I40" s="58"/>
    </row>
    <row r="41" spans="2:9" x14ac:dyDescent="0.2">
      <c r="B41" s="31" t="s">
        <v>172</v>
      </c>
      <c r="C41" s="31" t="s">
        <v>173</v>
      </c>
      <c r="D41" s="31" t="s">
        <v>32</v>
      </c>
      <c r="E41" s="36">
        <v>3000</v>
      </c>
      <c r="F41" s="33">
        <v>14749.95</v>
      </c>
      <c r="G41" s="34">
        <v>1.70757626547912</v>
      </c>
      <c r="H41" s="37">
        <v>7.195E-2</v>
      </c>
      <c r="I41" s="58"/>
    </row>
    <row r="42" spans="2:9" x14ac:dyDescent="0.2">
      <c r="B42" s="31" t="s">
        <v>174</v>
      </c>
      <c r="C42" s="31" t="s">
        <v>175</v>
      </c>
      <c r="D42" s="31" t="s">
        <v>32</v>
      </c>
      <c r="E42" s="36">
        <v>2500</v>
      </c>
      <c r="F42" s="33">
        <v>12410.674999999999</v>
      </c>
      <c r="G42" s="34">
        <v>1.43676243435233</v>
      </c>
      <c r="H42" s="37">
        <v>7.1001999999999996E-2</v>
      </c>
      <c r="I42" s="58"/>
    </row>
    <row r="43" spans="2:9" x14ac:dyDescent="0.2">
      <c r="B43" s="31" t="s">
        <v>176</v>
      </c>
      <c r="C43" s="31" t="s">
        <v>177</v>
      </c>
      <c r="D43" s="31" t="s">
        <v>32</v>
      </c>
      <c r="E43" s="36">
        <v>2500</v>
      </c>
      <c r="F43" s="33">
        <v>12310.9125</v>
      </c>
      <c r="G43" s="34">
        <v>1.4252131018335801</v>
      </c>
      <c r="H43" s="37">
        <v>7.6799000000000006E-2</v>
      </c>
      <c r="I43" s="58"/>
    </row>
    <row r="44" spans="2:9" x14ac:dyDescent="0.2">
      <c r="B44" s="31" t="s">
        <v>178</v>
      </c>
      <c r="C44" s="31" t="s">
        <v>179</v>
      </c>
      <c r="D44" s="31" t="s">
        <v>32</v>
      </c>
      <c r="E44" s="36">
        <v>2500</v>
      </c>
      <c r="F44" s="33">
        <v>12287.7125</v>
      </c>
      <c r="G44" s="34">
        <v>1.4225272778572899</v>
      </c>
      <c r="H44" s="37">
        <v>7.6900999999999997E-2</v>
      </c>
      <c r="I44" s="58"/>
    </row>
    <row r="45" spans="2:9" x14ac:dyDescent="0.2">
      <c r="B45" s="31" t="s">
        <v>180</v>
      </c>
      <c r="C45" s="31" t="s">
        <v>181</v>
      </c>
      <c r="D45" s="31" t="s">
        <v>32</v>
      </c>
      <c r="E45" s="36">
        <v>2200</v>
      </c>
      <c r="F45" s="33">
        <v>10877.449000000001</v>
      </c>
      <c r="G45" s="34">
        <v>1.2592635053922001</v>
      </c>
      <c r="H45" s="37">
        <v>7.0901000000000006E-2</v>
      </c>
      <c r="I45" s="58"/>
    </row>
    <row r="46" spans="2:9" x14ac:dyDescent="0.2">
      <c r="B46" s="31" t="s">
        <v>182</v>
      </c>
      <c r="C46" s="31" t="s">
        <v>183</v>
      </c>
      <c r="D46" s="31" t="s">
        <v>32</v>
      </c>
      <c r="E46" s="36">
        <v>2000</v>
      </c>
      <c r="F46" s="33">
        <v>9961.14</v>
      </c>
      <c r="G46" s="34">
        <v>1.1531839932416501</v>
      </c>
      <c r="H46" s="37">
        <v>7.1195999999999995E-2</v>
      </c>
      <c r="I46" s="58"/>
    </row>
    <row r="47" spans="2:9" x14ac:dyDescent="0.2">
      <c r="B47" s="31" t="s">
        <v>184</v>
      </c>
      <c r="C47" s="31" t="s">
        <v>185</v>
      </c>
      <c r="D47" s="31" t="s">
        <v>32</v>
      </c>
      <c r="E47" s="36">
        <v>2000</v>
      </c>
      <c r="F47" s="33">
        <v>9924.18</v>
      </c>
      <c r="G47" s="34">
        <v>1.14890519780356</v>
      </c>
      <c r="H47" s="37">
        <v>7.1501999999999996E-2</v>
      </c>
      <c r="I47" s="58"/>
    </row>
    <row r="48" spans="2:9" x14ac:dyDescent="0.2">
      <c r="B48" s="31" t="s">
        <v>186</v>
      </c>
      <c r="C48" s="31" t="s">
        <v>187</v>
      </c>
      <c r="D48" s="31" t="s">
        <v>32</v>
      </c>
      <c r="E48" s="36">
        <v>1500</v>
      </c>
      <c r="F48" s="33">
        <v>7446.2550000000001</v>
      </c>
      <c r="G48" s="34">
        <v>0.86204009537017101</v>
      </c>
      <c r="H48" s="37">
        <v>7.1202000000000001E-2</v>
      </c>
      <c r="I48" s="58"/>
    </row>
    <row r="49" spans="2:9" x14ac:dyDescent="0.2">
      <c r="B49" s="31" t="s">
        <v>188</v>
      </c>
      <c r="C49" s="31" t="s">
        <v>189</v>
      </c>
      <c r="D49" s="31" t="s">
        <v>32</v>
      </c>
      <c r="E49" s="36">
        <v>1000</v>
      </c>
      <c r="F49" s="33">
        <v>4996.63</v>
      </c>
      <c r="G49" s="34">
        <v>0.57845123511476004</v>
      </c>
      <c r="H49" s="37">
        <v>6.1589999999999999E-2</v>
      </c>
      <c r="I49" s="58"/>
    </row>
    <row r="50" spans="2:9" x14ac:dyDescent="0.2">
      <c r="B50" s="31" t="s">
        <v>190</v>
      </c>
      <c r="C50" s="31" t="s">
        <v>191</v>
      </c>
      <c r="D50" s="31" t="s">
        <v>32</v>
      </c>
      <c r="E50" s="36">
        <v>1000</v>
      </c>
      <c r="F50" s="33">
        <v>4970.91</v>
      </c>
      <c r="G50" s="34">
        <v>0.57547367508587</v>
      </c>
      <c r="H50" s="37">
        <v>7.1199999999999999E-2</v>
      </c>
      <c r="I50" s="58"/>
    </row>
    <row r="51" spans="2:9" x14ac:dyDescent="0.2">
      <c r="B51" s="31" t="s">
        <v>192</v>
      </c>
      <c r="C51" s="31" t="s">
        <v>193</v>
      </c>
      <c r="D51" s="31" t="s">
        <v>32</v>
      </c>
      <c r="E51" s="36">
        <v>1000</v>
      </c>
      <c r="F51" s="33">
        <v>4906.9549999999999</v>
      </c>
      <c r="G51" s="34">
        <v>0.56806971506846504</v>
      </c>
      <c r="H51" s="37">
        <v>7.6900999999999997E-2</v>
      </c>
      <c r="I51" s="58"/>
    </row>
    <row r="52" spans="2:9" x14ac:dyDescent="0.2">
      <c r="B52" s="31" t="s">
        <v>194</v>
      </c>
      <c r="C52" s="31" t="s">
        <v>195</v>
      </c>
      <c r="D52" s="31" t="s">
        <v>32</v>
      </c>
      <c r="E52" s="36">
        <v>500</v>
      </c>
      <c r="F52" s="33">
        <v>2481.3074999999999</v>
      </c>
      <c r="G52" s="34">
        <v>0.28725668862303499</v>
      </c>
      <c r="H52" s="37">
        <v>7.0503999999999997E-2</v>
      </c>
      <c r="I52" s="58"/>
    </row>
    <row r="53" spans="2:9" x14ac:dyDescent="0.2">
      <c r="B53" s="31" t="s">
        <v>196</v>
      </c>
      <c r="C53" s="31" t="s">
        <v>197</v>
      </c>
      <c r="D53" s="31" t="s">
        <v>32</v>
      </c>
      <c r="E53" s="36">
        <v>200</v>
      </c>
      <c r="F53" s="33">
        <v>995.54600000000005</v>
      </c>
      <c r="G53" s="34">
        <v>0.115252642944056</v>
      </c>
      <c r="H53" s="37">
        <v>7.0999000000000007E-2</v>
      </c>
      <c r="I53" s="58"/>
    </row>
    <row r="54" spans="2:9" ht="10.5" x14ac:dyDescent="0.25">
      <c r="B54" s="30" t="s">
        <v>17</v>
      </c>
      <c r="C54" s="30"/>
      <c r="D54" s="30"/>
      <c r="E54" s="38"/>
      <c r="F54" s="39">
        <f>SUM(F30:F53)</f>
        <v>359095.14</v>
      </c>
      <c r="G54" s="40">
        <f>SUM(G30:G53)</f>
        <v>41.571824861298019</v>
      </c>
      <c r="H54" s="41"/>
      <c r="I54" s="30"/>
    </row>
    <row r="55" spans="2:9" ht="10.5" x14ac:dyDescent="0.25">
      <c r="B55" s="30" t="s">
        <v>79</v>
      </c>
      <c r="C55" s="31"/>
      <c r="D55" s="31"/>
      <c r="E55" s="32"/>
      <c r="F55" s="33"/>
      <c r="G55" s="34"/>
      <c r="H55" s="35"/>
      <c r="I55" s="31"/>
    </row>
    <row r="56" spans="2:9" x14ac:dyDescent="0.2">
      <c r="B56" s="31" t="s">
        <v>198</v>
      </c>
      <c r="C56" s="31" t="s">
        <v>199</v>
      </c>
      <c r="D56" s="31" t="s">
        <v>87</v>
      </c>
      <c r="E56" s="36">
        <v>72828200</v>
      </c>
      <c r="F56" s="33">
        <v>71953.3148334</v>
      </c>
      <c r="G56" s="34">
        <v>8.3299111272960804</v>
      </c>
      <c r="H56" s="37">
        <v>5.4125E-2</v>
      </c>
      <c r="I56" s="58"/>
    </row>
    <row r="57" spans="2:9" x14ac:dyDescent="0.2">
      <c r="B57" s="31" t="s">
        <v>200</v>
      </c>
      <c r="C57" s="31" t="s">
        <v>201</v>
      </c>
      <c r="D57" s="31" t="s">
        <v>87</v>
      </c>
      <c r="E57" s="36">
        <v>15000000</v>
      </c>
      <c r="F57" s="33">
        <v>14974.65</v>
      </c>
      <c r="G57" s="34">
        <v>1.7335893968357201</v>
      </c>
      <c r="H57" s="37">
        <v>5.1506000000000003E-2</v>
      </c>
      <c r="I57" s="58"/>
    </row>
    <row r="58" spans="2:9" x14ac:dyDescent="0.2">
      <c r="B58" s="31" t="s">
        <v>202</v>
      </c>
      <c r="C58" s="31" t="s">
        <v>203</v>
      </c>
      <c r="D58" s="31" t="s">
        <v>87</v>
      </c>
      <c r="E58" s="36">
        <v>8500000</v>
      </c>
      <c r="F58" s="33">
        <v>8432.9860000000008</v>
      </c>
      <c r="G58" s="34">
        <v>0.976272240971511</v>
      </c>
      <c r="H58" s="37">
        <v>5.3717000000000001E-2</v>
      </c>
      <c r="I58" s="58"/>
    </row>
    <row r="59" spans="2:9" x14ac:dyDescent="0.2">
      <c r="B59" s="31" t="s">
        <v>204</v>
      </c>
      <c r="C59" s="31" t="s">
        <v>205</v>
      </c>
      <c r="D59" s="31" t="s">
        <v>87</v>
      </c>
      <c r="E59" s="36">
        <v>5000000</v>
      </c>
      <c r="F59" s="33">
        <v>4975.8999999999996</v>
      </c>
      <c r="G59" s="34">
        <v>0.57605135877732305</v>
      </c>
      <c r="H59" s="37">
        <v>5.1995E-2</v>
      </c>
      <c r="I59" s="58"/>
    </row>
    <row r="60" spans="2:9" x14ac:dyDescent="0.2">
      <c r="B60" s="31" t="s">
        <v>206</v>
      </c>
      <c r="C60" s="31" t="s">
        <v>207</v>
      </c>
      <c r="D60" s="31" t="s">
        <v>87</v>
      </c>
      <c r="E60" s="36">
        <v>3000000</v>
      </c>
      <c r="F60" s="33">
        <v>2967.078</v>
      </c>
      <c r="G60" s="34">
        <v>0.34349350137629397</v>
      </c>
      <c r="H60" s="37">
        <v>5.3998999999999998E-2</v>
      </c>
      <c r="I60" s="58"/>
    </row>
    <row r="61" spans="2:9" x14ac:dyDescent="0.2">
      <c r="B61" s="31" t="s">
        <v>94</v>
      </c>
      <c r="C61" s="31" t="s">
        <v>95</v>
      </c>
      <c r="D61" s="31" t="s">
        <v>87</v>
      </c>
      <c r="E61" s="36">
        <v>1500000</v>
      </c>
      <c r="F61" s="33">
        <v>1498.7190000000001</v>
      </c>
      <c r="G61" s="34">
        <v>0.17350411310022101</v>
      </c>
      <c r="H61" s="37">
        <v>5.1996000000000001E-2</v>
      </c>
      <c r="I61" s="58"/>
    </row>
    <row r="62" spans="2:9" x14ac:dyDescent="0.2">
      <c r="B62" s="31" t="s">
        <v>208</v>
      </c>
      <c r="C62" s="31" t="s">
        <v>209</v>
      </c>
      <c r="D62" s="31" t="s">
        <v>87</v>
      </c>
      <c r="E62" s="36">
        <v>1000000</v>
      </c>
      <c r="F62" s="33">
        <v>997.34199999999998</v>
      </c>
      <c r="G62" s="34">
        <v>0.115460562765669</v>
      </c>
      <c r="H62" s="37">
        <v>5.1198E-2</v>
      </c>
      <c r="I62" s="58"/>
    </row>
    <row r="63" spans="2:9" x14ac:dyDescent="0.2">
      <c r="B63" s="31" t="s">
        <v>104</v>
      </c>
      <c r="C63" s="31" t="s">
        <v>105</v>
      </c>
      <c r="D63" s="31" t="s">
        <v>87</v>
      </c>
      <c r="E63" s="36">
        <v>500000</v>
      </c>
      <c r="F63" s="33">
        <v>499.64400000000001</v>
      </c>
      <c r="G63" s="34">
        <v>5.7842923914254003E-2</v>
      </c>
      <c r="H63" s="37">
        <v>5.2012999999999997E-2</v>
      </c>
      <c r="I63" s="58"/>
    </row>
    <row r="64" spans="2:9" ht="10.5" x14ac:dyDescent="0.25">
      <c r="B64" s="30" t="s">
        <v>17</v>
      </c>
      <c r="C64" s="30"/>
      <c r="D64" s="30"/>
      <c r="E64" s="38"/>
      <c r="F64" s="59">
        <f>SUM(F55:F63)</f>
        <v>106299.63383339999</v>
      </c>
      <c r="G64" s="60">
        <f>SUM(G55:G63)</f>
        <v>12.306125225037073</v>
      </c>
      <c r="H64" s="41"/>
      <c r="I64" s="30"/>
    </row>
    <row r="65" spans="2:9" ht="10.5" x14ac:dyDescent="0.25">
      <c r="B65" s="44" t="s">
        <v>18</v>
      </c>
      <c r="C65" s="44"/>
      <c r="D65" s="44"/>
      <c r="E65" s="45"/>
      <c r="F65" s="46">
        <f>+F29+F54+F64</f>
        <v>780302.7888334</v>
      </c>
      <c r="G65" s="47">
        <f>+G29+G54+G64</f>
        <v>90.334307716235116</v>
      </c>
      <c r="H65" s="41"/>
      <c r="I65" s="30"/>
    </row>
    <row r="66" spans="2:9" ht="10.5" x14ac:dyDescent="0.25">
      <c r="B66" s="30" t="s">
        <v>88</v>
      </c>
      <c r="C66" s="31"/>
      <c r="D66" s="31"/>
      <c r="E66" s="32"/>
      <c r="F66" s="33"/>
      <c r="G66" s="34"/>
      <c r="H66" s="35"/>
      <c r="I66" s="31"/>
    </row>
    <row r="67" spans="2:9" x14ac:dyDescent="0.2">
      <c r="B67" s="31" t="s">
        <v>89</v>
      </c>
      <c r="C67" s="31" t="s">
        <v>90</v>
      </c>
      <c r="D67" s="31"/>
      <c r="E67" s="36">
        <v>15348.03</v>
      </c>
      <c r="F67" s="33">
        <v>1806.8124367999999</v>
      </c>
      <c r="G67" s="34">
        <v>0.209171558768144</v>
      </c>
      <c r="H67" s="35"/>
      <c r="I67" s="31"/>
    </row>
    <row r="68" spans="2:9" ht="10.5" x14ac:dyDescent="0.25">
      <c r="B68" s="30" t="s">
        <v>17</v>
      </c>
      <c r="C68" s="30"/>
      <c r="D68" s="30"/>
      <c r="E68" s="38"/>
      <c r="F68" s="39">
        <f>SUM(F67:F67)</f>
        <v>1806.8124367999999</v>
      </c>
      <c r="G68" s="40">
        <f>SUM(G67:G67)</f>
        <v>0.209171558768144</v>
      </c>
      <c r="H68" s="41"/>
      <c r="I68" s="30"/>
    </row>
    <row r="69" spans="2:9" ht="10.5" x14ac:dyDescent="0.25">
      <c r="B69" s="30"/>
      <c r="C69" s="31"/>
      <c r="D69" s="31"/>
      <c r="E69" s="32"/>
      <c r="F69" s="33"/>
      <c r="G69" s="34"/>
      <c r="H69" s="35"/>
      <c r="I69" s="31"/>
    </row>
    <row r="70" spans="2:9" ht="10.5" x14ac:dyDescent="0.25">
      <c r="B70" s="30" t="s">
        <v>19</v>
      </c>
      <c r="C70" s="30"/>
      <c r="D70" s="30"/>
      <c r="E70" s="38"/>
      <c r="F70" s="39">
        <v>26265.0969726</v>
      </c>
      <c r="G70" s="40">
        <v>3.0406649650283102</v>
      </c>
      <c r="H70" s="37">
        <v>5.0684710000000001E-2</v>
      </c>
      <c r="I70" s="37"/>
    </row>
    <row r="71" spans="2:9" x14ac:dyDescent="0.2">
      <c r="B71" s="31"/>
      <c r="C71" s="31"/>
      <c r="D71" s="31"/>
      <c r="E71" s="32"/>
      <c r="F71" s="33"/>
      <c r="G71" s="34"/>
      <c r="H71" s="35"/>
      <c r="I71" s="31"/>
    </row>
    <row r="72" spans="2:9" ht="10.5" x14ac:dyDescent="0.25">
      <c r="B72" s="30" t="s">
        <v>106</v>
      </c>
      <c r="C72" s="31"/>
      <c r="D72" s="31"/>
      <c r="E72" s="32"/>
      <c r="F72" s="33"/>
      <c r="G72" s="34"/>
      <c r="H72" s="35"/>
      <c r="I72" s="31"/>
    </row>
    <row r="73" spans="2:9" x14ac:dyDescent="0.2">
      <c r="B73" s="31" t="s">
        <v>107</v>
      </c>
      <c r="C73" s="31"/>
      <c r="D73" s="31"/>
      <c r="E73" s="32"/>
      <c r="F73" s="33">
        <v>39999.024804400004</v>
      </c>
      <c r="G73" s="34">
        <v>4.6306180968955299</v>
      </c>
      <c r="H73" s="35">
        <v>5.0999999999999997E-2</v>
      </c>
      <c r="I73" s="31"/>
    </row>
    <row r="74" spans="2:9" x14ac:dyDescent="0.2">
      <c r="B74" s="31" t="s">
        <v>107</v>
      </c>
      <c r="C74" s="31"/>
      <c r="D74" s="31"/>
      <c r="E74" s="32"/>
      <c r="F74" s="33">
        <v>5106.875</v>
      </c>
      <c r="G74" s="34">
        <v>0.59121410857451695</v>
      </c>
      <c r="H74" s="35">
        <v>5.1200000000000002E-2</v>
      </c>
      <c r="I74" s="31"/>
    </row>
    <row r="75" spans="2:9" x14ac:dyDescent="0.2">
      <c r="B75" s="31" t="s">
        <v>107</v>
      </c>
      <c r="C75" s="31"/>
      <c r="D75" s="31"/>
      <c r="E75" s="32"/>
      <c r="F75" s="33">
        <v>5096.2777778</v>
      </c>
      <c r="G75" s="34">
        <v>0.58998728644232501</v>
      </c>
      <c r="H75" s="35">
        <v>5.1200000000000002E-2</v>
      </c>
      <c r="I75" s="31"/>
    </row>
    <row r="76" spans="2:9" x14ac:dyDescent="0.2">
      <c r="B76" s="31" t="s">
        <v>107</v>
      </c>
      <c r="C76" s="31"/>
      <c r="D76" s="31"/>
      <c r="E76" s="32"/>
      <c r="F76" s="33">
        <v>5079.8</v>
      </c>
      <c r="G76" s="34">
        <v>0.58807968253321896</v>
      </c>
      <c r="H76" s="35">
        <v>5.1200000000000002E-2</v>
      </c>
      <c r="I76" s="31"/>
    </row>
    <row r="77" spans="2:9" ht="10.5" x14ac:dyDescent="0.25">
      <c r="B77" s="30" t="s">
        <v>18</v>
      </c>
      <c r="C77" s="30"/>
      <c r="D77" s="30"/>
      <c r="E77" s="38"/>
      <c r="F77" s="39">
        <v>55281.977582200008</v>
      </c>
      <c r="G77" s="40">
        <v>6.3998991744455909</v>
      </c>
      <c r="H77" s="35"/>
      <c r="I77" s="31"/>
    </row>
    <row r="78" spans="2:9" x14ac:dyDescent="0.2">
      <c r="B78" s="31"/>
      <c r="C78" s="31"/>
      <c r="D78" s="31"/>
      <c r="E78" s="32"/>
      <c r="F78" s="33"/>
      <c r="G78" s="34"/>
      <c r="H78" s="35"/>
      <c r="I78" s="31"/>
    </row>
    <row r="79" spans="2:9" ht="10.5" x14ac:dyDescent="0.25">
      <c r="B79" s="54" t="s">
        <v>21</v>
      </c>
      <c r="C79" s="54"/>
      <c r="D79" s="54"/>
      <c r="E79" s="55"/>
      <c r="F79" s="39">
        <f>F80-(F29+F54+F64+F68+F70+F77)</f>
        <v>137.8321094000712</v>
      </c>
      <c r="G79" s="40">
        <f>G80-(G29+G54+G64+G68+G70+G77)</f>
        <v>1.5956585522829414E-2</v>
      </c>
      <c r="H79" s="41"/>
      <c r="I79" s="30"/>
    </row>
    <row r="80" spans="2:9" ht="10.5" x14ac:dyDescent="0.25">
      <c r="B80" s="48" t="s">
        <v>20</v>
      </c>
      <c r="C80" s="48"/>
      <c r="D80" s="48"/>
      <c r="E80" s="49"/>
      <c r="F80" s="50">
        <v>863794.5079344</v>
      </c>
      <c r="G80" s="51">
        <v>100</v>
      </c>
      <c r="H80" s="52"/>
      <c r="I80" s="53"/>
    </row>
    <row r="82" spans="2:9" ht="10.5" x14ac:dyDescent="0.25">
      <c r="B82" s="22" t="s">
        <v>92</v>
      </c>
    </row>
    <row r="83" spans="2:9" ht="40" customHeight="1" x14ac:dyDescent="0.2">
      <c r="B83" s="85" t="s">
        <v>93</v>
      </c>
      <c r="C83" s="85"/>
      <c r="D83" s="85"/>
      <c r="E83" s="85"/>
      <c r="F83" s="85"/>
      <c r="G83" s="85"/>
      <c r="H83" s="85"/>
      <c r="I83" s="85"/>
    </row>
    <row r="84" spans="2:9" ht="10.5" x14ac:dyDescent="0.25">
      <c r="B84" s="74"/>
    </row>
    <row r="85" spans="2:9" ht="10.5" x14ac:dyDescent="0.25">
      <c r="B85" s="74" t="s">
        <v>280</v>
      </c>
    </row>
    <row r="87" spans="2:9" ht="10.5" x14ac:dyDescent="0.2">
      <c r="B87" s="70" t="s">
        <v>22</v>
      </c>
      <c r="C87" s="72"/>
      <c r="D87" s="70"/>
      <c r="E87" s="8"/>
    </row>
    <row r="88" spans="2:9" ht="10.5" x14ac:dyDescent="0.2">
      <c r="B88" s="70"/>
      <c r="C88" s="70"/>
      <c r="D88" s="70"/>
      <c r="E88" s="8"/>
    </row>
    <row r="89" spans="2:9" ht="10.5" x14ac:dyDescent="0.2">
      <c r="B89" s="76" t="s">
        <v>269</v>
      </c>
      <c r="C89" s="70"/>
      <c r="D89" s="70"/>
      <c r="E89" s="8"/>
    </row>
    <row r="90" spans="2:9" ht="10.5" x14ac:dyDescent="0.2">
      <c r="B90" s="76" t="s">
        <v>270</v>
      </c>
      <c r="C90" s="70"/>
      <c r="D90" s="70"/>
      <c r="E90" s="8"/>
    </row>
    <row r="91" spans="2:9" ht="10.5" x14ac:dyDescent="0.2">
      <c r="B91" s="70"/>
      <c r="C91" s="70"/>
      <c r="D91" s="70"/>
      <c r="E91" s="8"/>
    </row>
    <row r="92" spans="2:9" ht="21" x14ac:dyDescent="0.2">
      <c r="B92" s="77" t="s">
        <v>271</v>
      </c>
      <c r="C92" s="78" t="s">
        <v>272</v>
      </c>
      <c r="D92" s="78" t="s">
        <v>274</v>
      </c>
      <c r="E92" s="79"/>
    </row>
    <row r="93" spans="2:9" x14ac:dyDescent="0.2">
      <c r="B93" s="80" t="s">
        <v>273</v>
      </c>
      <c r="C93" s="81">
        <v>1051.5916</v>
      </c>
      <c r="D93" s="81">
        <v>1053.9219000000001</v>
      </c>
      <c r="E93" s="8"/>
    </row>
    <row r="94" spans="2:9" ht="10.5" x14ac:dyDescent="0.2">
      <c r="B94" s="70"/>
      <c r="C94" s="70"/>
      <c r="D94" s="70"/>
      <c r="E94" s="8"/>
    </row>
    <row r="95" spans="2:9" ht="10.5" x14ac:dyDescent="0.2">
      <c r="B95" s="76" t="s">
        <v>275</v>
      </c>
      <c r="C95" s="70"/>
      <c r="D95" s="70"/>
      <c r="E95" s="8"/>
    </row>
    <row r="96" spans="2:9" ht="10.5" x14ac:dyDescent="0.2">
      <c r="B96" s="76" t="s">
        <v>276</v>
      </c>
      <c r="C96" s="70"/>
      <c r="D96" s="70"/>
      <c r="E96" s="8"/>
    </row>
    <row r="97" spans="2:9" ht="10.5" x14ac:dyDescent="0.2">
      <c r="B97" s="76" t="s">
        <v>277</v>
      </c>
      <c r="C97" s="70"/>
      <c r="D97" s="70"/>
      <c r="E97" s="8"/>
    </row>
    <row r="98" spans="2:9" ht="10.5" x14ac:dyDescent="0.2">
      <c r="B98" s="82" t="s">
        <v>281</v>
      </c>
      <c r="C98" s="70"/>
      <c r="D98" s="70"/>
      <c r="E98" s="8"/>
    </row>
    <row r="99" spans="2:9" ht="10.5" x14ac:dyDescent="0.2">
      <c r="B99" s="76" t="s">
        <v>278</v>
      </c>
      <c r="C99" s="70"/>
      <c r="D99" s="70"/>
      <c r="E99" s="8"/>
    </row>
    <row r="100" spans="2:9" ht="10.5" x14ac:dyDescent="0.25">
      <c r="B100" s="22"/>
      <c r="C100" s="22"/>
      <c r="D100" s="56"/>
      <c r="E100" s="23"/>
    </row>
    <row r="101" spans="2:9" ht="10.5" x14ac:dyDescent="0.25">
      <c r="B101" s="22" t="s">
        <v>255</v>
      </c>
      <c r="E101" s="8"/>
      <c r="G101" s="69"/>
      <c r="I101" s="14"/>
    </row>
    <row r="102" spans="2:9" ht="10.5" x14ac:dyDescent="0.25">
      <c r="B102" s="22"/>
      <c r="C102" s="22"/>
      <c r="D102" s="56"/>
      <c r="E102" s="22"/>
      <c r="G102" s="69"/>
      <c r="I102" s="14"/>
    </row>
    <row r="103" spans="2:9" x14ac:dyDescent="0.2">
      <c r="D103" s="57"/>
      <c r="E103" s="57"/>
      <c r="G103" s="69"/>
      <c r="I103" s="14"/>
    </row>
    <row r="104" spans="2:9" x14ac:dyDescent="0.2">
      <c r="E104" s="8"/>
      <c r="G104" s="69"/>
      <c r="I104" s="14"/>
    </row>
    <row r="105" spans="2:9" x14ac:dyDescent="0.2">
      <c r="E105" s="8"/>
      <c r="G105" s="69"/>
      <c r="I105" s="14"/>
    </row>
    <row r="106" spans="2:9" x14ac:dyDescent="0.2">
      <c r="E106" s="8"/>
      <c r="G106" s="69"/>
      <c r="I106" s="14"/>
    </row>
    <row r="107" spans="2:9" x14ac:dyDescent="0.2">
      <c r="E107" s="8"/>
      <c r="G107" s="69"/>
      <c r="I107" s="14"/>
    </row>
    <row r="108" spans="2:9" x14ac:dyDescent="0.2">
      <c r="E108" s="8"/>
      <c r="G108" s="69"/>
      <c r="I108" s="14"/>
    </row>
    <row r="109" spans="2:9" x14ac:dyDescent="0.2">
      <c r="E109" s="8"/>
      <c r="G109" s="69"/>
      <c r="I109" s="14"/>
    </row>
    <row r="110" spans="2:9" x14ac:dyDescent="0.2">
      <c r="E110" s="8"/>
      <c r="G110" s="69"/>
      <c r="I110" s="14"/>
    </row>
    <row r="111" spans="2:9" x14ac:dyDescent="0.2">
      <c r="E111" s="8"/>
      <c r="G111" s="69"/>
      <c r="I111" s="14"/>
    </row>
    <row r="112" spans="2:9" x14ac:dyDescent="0.2">
      <c r="E112" s="8"/>
      <c r="G112" s="69"/>
      <c r="I112" s="14"/>
    </row>
    <row r="113" spans="2:9" x14ac:dyDescent="0.2">
      <c r="E113" s="8"/>
      <c r="G113" s="69"/>
      <c r="I113" s="14"/>
    </row>
    <row r="114" spans="2:9" x14ac:dyDescent="0.2">
      <c r="E114" s="8"/>
      <c r="G114" s="69"/>
      <c r="I114" s="14"/>
    </row>
    <row r="115" spans="2:9" x14ac:dyDescent="0.2">
      <c r="E115" s="8"/>
      <c r="G115" s="69"/>
      <c r="I115" s="14"/>
    </row>
    <row r="116" spans="2:9" x14ac:dyDescent="0.2">
      <c r="E116" s="8"/>
      <c r="G116" s="69"/>
      <c r="I116" s="14"/>
    </row>
    <row r="117" spans="2:9" x14ac:dyDescent="0.2">
      <c r="E117" s="8"/>
      <c r="G117" s="69"/>
      <c r="I117" s="14"/>
    </row>
    <row r="118" spans="2:9" x14ac:dyDescent="0.2">
      <c r="E118" s="8"/>
      <c r="G118" s="69"/>
      <c r="I118" s="14"/>
    </row>
    <row r="119" spans="2:9" x14ac:dyDescent="0.2">
      <c r="E119" s="8"/>
      <c r="G119" s="69"/>
      <c r="I119" s="14"/>
    </row>
    <row r="120" spans="2:9" x14ac:dyDescent="0.2">
      <c r="E120" s="8"/>
      <c r="G120" s="69"/>
      <c r="I120" s="14"/>
    </row>
    <row r="121" spans="2:9" x14ac:dyDescent="0.2">
      <c r="E121" s="8"/>
      <c r="G121" s="69"/>
      <c r="I121" s="14"/>
    </row>
    <row r="122" spans="2:9" ht="10.5" x14ac:dyDescent="0.25">
      <c r="B122" s="22" t="s">
        <v>254</v>
      </c>
      <c r="E122" s="8"/>
      <c r="G122" s="69"/>
      <c r="I122" s="14"/>
    </row>
    <row r="123" spans="2:9" ht="10.5" x14ac:dyDescent="0.25">
      <c r="B123" s="22" t="s">
        <v>258</v>
      </c>
      <c r="E123" s="8"/>
      <c r="G123" s="69"/>
      <c r="I123" s="14"/>
    </row>
    <row r="124" spans="2:9" x14ac:dyDescent="0.2">
      <c r="E124" s="8"/>
      <c r="G124" s="69"/>
      <c r="I124" s="14"/>
    </row>
    <row r="125" spans="2:9" x14ac:dyDescent="0.2">
      <c r="E125" s="8"/>
      <c r="G125" s="69"/>
      <c r="I125" s="14"/>
    </row>
    <row r="126" spans="2:9" x14ac:dyDescent="0.2">
      <c r="E126" s="8"/>
      <c r="G126" s="69"/>
      <c r="I126" s="14"/>
    </row>
    <row r="127" spans="2:9" x14ac:dyDescent="0.2">
      <c r="E127" s="8"/>
      <c r="G127" s="69"/>
      <c r="I127" s="14"/>
    </row>
    <row r="128" spans="2:9" x14ac:dyDescent="0.2">
      <c r="E128" s="8"/>
      <c r="G128" s="69"/>
      <c r="I128" s="14"/>
    </row>
    <row r="129" spans="5:9" x14ac:dyDescent="0.2">
      <c r="E129" s="8"/>
      <c r="G129" s="69"/>
      <c r="I129" s="14"/>
    </row>
    <row r="130" spans="5:9" x14ac:dyDescent="0.2">
      <c r="E130" s="8"/>
      <c r="G130" s="69"/>
      <c r="I130" s="14"/>
    </row>
    <row r="131" spans="5:9" x14ac:dyDescent="0.2">
      <c r="E131" s="8"/>
      <c r="G131" s="69"/>
      <c r="I131" s="14"/>
    </row>
    <row r="132" spans="5:9" x14ac:dyDescent="0.2">
      <c r="E132" s="8"/>
      <c r="G132" s="69"/>
      <c r="I132" s="14"/>
    </row>
    <row r="133" spans="5:9" x14ac:dyDescent="0.2">
      <c r="E133" s="8"/>
      <c r="G133" s="69"/>
      <c r="I133" s="14"/>
    </row>
    <row r="134" spans="5:9" x14ac:dyDescent="0.2">
      <c r="E134" s="8"/>
      <c r="G134" s="69"/>
      <c r="I134" s="14"/>
    </row>
    <row r="135" spans="5:9" x14ac:dyDescent="0.2">
      <c r="E135" s="8"/>
      <c r="G135" s="69"/>
      <c r="I135" s="14"/>
    </row>
    <row r="136" spans="5:9" x14ac:dyDescent="0.2">
      <c r="E136" s="8"/>
      <c r="G136" s="69"/>
      <c r="I136" s="14"/>
    </row>
    <row r="137" spans="5:9" x14ac:dyDescent="0.2">
      <c r="E137" s="8"/>
      <c r="G137" s="69"/>
      <c r="I137" s="14"/>
    </row>
    <row r="138" spans="5:9" x14ac:dyDescent="0.2">
      <c r="E138" s="8"/>
      <c r="G138" s="69"/>
      <c r="I138" s="14"/>
    </row>
    <row r="139" spans="5:9" x14ac:dyDescent="0.2">
      <c r="E139" s="8"/>
      <c r="G139" s="69"/>
      <c r="I139" s="14"/>
    </row>
    <row r="140" spans="5:9" x14ac:dyDescent="0.2">
      <c r="E140" s="8"/>
      <c r="G140" s="69"/>
      <c r="I140" s="14"/>
    </row>
    <row r="141" spans="5:9" x14ac:dyDescent="0.2">
      <c r="E141" s="8"/>
      <c r="G141" s="69"/>
      <c r="I141" s="14"/>
    </row>
    <row r="142" spans="5:9" x14ac:dyDescent="0.2">
      <c r="E142" s="8"/>
      <c r="G142" s="69"/>
      <c r="I142" s="14"/>
    </row>
    <row r="143" spans="5:9" x14ac:dyDescent="0.2">
      <c r="E143" s="8"/>
      <c r="G143" s="69"/>
      <c r="I143" s="14"/>
    </row>
  </sheetData>
  <mergeCells count="2">
    <mergeCell ref="B1:C1"/>
    <mergeCell ref="B83:I83"/>
  </mergeCells>
  <conditionalFormatting sqref="G1:G3 G5:G82">
    <cfRule type="cellIs" dxfId="4" priority="3" stopIfTrue="1" operator="between">
      <formula>0.009</formula>
      <formula>-0.009</formula>
    </cfRule>
  </conditionalFormatting>
  <conditionalFormatting sqref="G84:G142">
    <cfRule type="cellIs" dxfId="3" priority="1" stopIfTrue="1" operator="between">
      <formula>0.009</formula>
      <formula>-0.009</formula>
    </cfRule>
  </conditionalFormatting>
  <hyperlinks>
    <hyperlink ref="A2" location="Index!A1" display="-" xr:uid="{D7D50B69-8131-4533-B4C2-8B22A94B0CFA}"/>
  </hyperlinks>
  <pageMargins left="0.7" right="0.7" top="0.75" bottom="0.75" header="0.3" footer="0.3"/>
  <pageSetup paperSize="9" scale="48" orientation="portrait" r:id="rId1"/>
  <headerFooter>
    <oddFooter>&amp;C&amp;1#&amp;"Calibri"&amp;10&amp;K000000RESTRICTED</oddFooter>
    <evenFooter>&amp;LPUBLIC</evenFooter>
    <firstFooter>&amp;LPUBLIC</firstFooter>
  </headerFooter>
  <colBreaks count="1" manualBreakCount="1">
    <brk id="9" max="743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4F15F-0865-4692-A384-1B0E230D280E}">
  <dimension ref="A1:J68"/>
  <sheetViews>
    <sheetView view="pageBreakPreview" zoomScaleNormal="100" zoomScaleSheetLayoutView="100" workbookViewId="0"/>
  </sheetViews>
  <sheetFormatPr defaultColWidth="9.08984375" defaultRowHeight="10" x14ac:dyDescent="0.2"/>
  <cols>
    <col min="1" max="1" width="7.1796875" style="8" customWidth="1"/>
    <col min="2" max="2" width="52.7265625" style="8" bestFit="1" customWidth="1"/>
    <col min="3" max="3" width="16.08984375" style="8" customWidth="1"/>
    <col min="4" max="4" width="13.90625" style="8" bestFit="1" customWidth="1"/>
    <col min="5" max="5" width="13.90625" style="9" bestFit="1" customWidth="1"/>
    <col min="6" max="6" width="12.7265625" style="11" bestFit="1" customWidth="1"/>
    <col min="7" max="7" width="6.7265625" style="17" bestFit="1" customWidth="1"/>
    <col min="8" max="8" width="11.81640625" style="14" bestFit="1" customWidth="1"/>
    <col min="9" max="9" width="10.08984375" style="8" bestFit="1" customWidth="1"/>
    <col min="10" max="16384" width="9.08984375" style="8"/>
  </cols>
  <sheetData>
    <row r="1" spans="1:10" s="1" customFormat="1" ht="16.75" customHeight="1" x14ac:dyDescent="0.35">
      <c r="B1" s="83" t="s">
        <v>13</v>
      </c>
      <c r="C1" s="84"/>
      <c r="D1" s="13"/>
      <c r="E1" s="6"/>
      <c r="F1" s="7"/>
      <c r="G1" s="17"/>
      <c r="H1" s="15"/>
    </row>
    <row r="2" spans="1:10" s="1" customFormat="1" ht="14.5" x14ac:dyDescent="0.35">
      <c r="A2" s="67" t="s">
        <v>268</v>
      </c>
      <c r="E2" s="6"/>
      <c r="F2" s="7"/>
      <c r="G2" s="17"/>
      <c r="H2" s="15"/>
    </row>
    <row r="3" spans="1:10" s="1" customFormat="1" ht="11.5" x14ac:dyDescent="0.25">
      <c r="B3" s="10" t="s">
        <v>9</v>
      </c>
      <c r="C3" s="2"/>
      <c r="D3" s="3"/>
      <c r="E3" s="4"/>
      <c r="F3" s="5"/>
      <c r="G3" s="17"/>
      <c r="H3" s="15"/>
    </row>
    <row r="4" spans="1:10" s="1" customFormat="1" ht="25.5" customHeight="1" x14ac:dyDescent="0.25">
      <c r="B4" s="24" t="s">
        <v>7</v>
      </c>
      <c r="C4" s="24" t="s">
        <v>8</v>
      </c>
      <c r="D4" s="25" t="s">
        <v>91</v>
      </c>
      <c r="E4" s="26" t="s">
        <v>0</v>
      </c>
      <c r="F4" s="27" t="s">
        <v>4</v>
      </c>
      <c r="G4" s="28" t="s">
        <v>5</v>
      </c>
      <c r="H4" s="29" t="s">
        <v>6</v>
      </c>
      <c r="I4" s="27" t="s">
        <v>24</v>
      </c>
      <c r="J4" s="12"/>
    </row>
    <row r="5" spans="1:10" ht="10.5" x14ac:dyDescent="0.25">
      <c r="B5" s="30" t="s">
        <v>84</v>
      </c>
      <c r="C5" s="31"/>
      <c r="D5" s="31"/>
      <c r="E5" s="32"/>
      <c r="F5" s="33"/>
      <c r="G5" s="34"/>
      <c r="H5" s="35"/>
      <c r="I5" s="31"/>
    </row>
    <row r="6" spans="1:10" x14ac:dyDescent="0.2">
      <c r="B6" s="31" t="s">
        <v>210</v>
      </c>
      <c r="C6" s="31" t="s">
        <v>211</v>
      </c>
      <c r="D6" s="31" t="s">
        <v>87</v>
      </c>
      <c r="E6" s="36">
        <v>1880100</v>
      </c>
      <c r="F6" s="33">
        <v>1807.3514106</v>
      </c>
      <c r="G6" s="34">
        <v>61.193269533046802</v>
      </c>
      <c r="H6" s="37">
        <v>7.1732105012500005E-2</v>
      </c>
      <c r="I6" s="58"/>
    </row>
    <row r="7" spans="1:10" x14ac:dyDescent="0.2">
      <c r="B7" s="31" t="s">
        <v>212</v>
      </c>
      <c r="C7" s="31" t="s">
        <v>213</v>
      </c>
      <c r="D7" s="31" t="s">
        <v>87</v>
      </c>
      <c r="E7" s="36">
        <v>568200</v>
      </c>
      <c r="F7" s="33">
        <v>559.39005899999995</v>
      </c>
      <c r="G7" s="34">
        <v>18.939817931217998</v>
      </c>
      <c r="H7" s="37">
        <v>7.1599851380499901E-2</v>
      </c>
      <c r="I7" s="58"/>
    </row>
    <row r="8" spans="1:10" x14ac:dyDescent="0.2">
      <c r="B8" s="31" t="s">
        <v>214</v>
      </c>
      <c r="C8" s="31" t="s">
        <v>215</v>
      </c>
      <c r="D8" s="31" t="s">
        <v>87</v>
      </c>
      <c r="E8" s="36">
        <v>581000</v>
      </c>
      <c r="F8" s="33">
        <v>558.053405</v>
      </c>
      <c r="G8" s="34">
        <v>18.894561525621</v>
      </c>
      <c r="H8" s="37">
        <v>7.0480982120125102E-2</v>
      </c>
      <c r="I8" s="58"/>
    </row>
    <row r="9" spans="1:10" ht="10.5" x14ac:dyDescent="0.25">
      <c r="B9" s="30" t="s">
        <v>18</v>
      </c>
      <c r="C9" s="30"/>
      <c r="D9" s="30"/>
      <c r="E9" s="38"/>
      <c r="F9" s="39">
        <f>SUM(F6:F8)</f>
        <v>2924.7948746000002</v>
      </c>
      <c r="G9" s="40">
        <f>SUM(G6:G8)</f>
        <v>99.027648989885805</v>
      </c>
      <c r="H9" s="41"/>
      <c r="I9" s="30"/>
    </row>
    <row r="10" spans="1:10" ht="10.5" x14ac:dyDescent="0.25">
      <c r="B10" s="30"/>
      <c r="C10" s="31"/>
      <c r="D10" s="31"/>
      <c r="E10" s="32"/>
      <c r="F10" s="33"/>
      <c r="G10" s="34"/>
      <c r="H10" s="35"/>
      <c r="I10" s="31"/>
    </row>
    <row r="11" spans="1:10" ht="10.5" x14ac:dyDescent="0.25">
      <c r="B11" s="30" t="s">
        <v>19</v>
      </c>
      <c r="C11" s="30"/>
      <c r="D11" s="30"/>
      <c r="E11" s="38"/>
      <c r="F11" s="39">
        <v>16.7397128</v>
      </c>
      <c r="G11" s="40">
        <v>0.566772876192422</v>
      </c>
      <c r="H11" s="37">
        <v>5.0684710000000001E-2</v>
      </c>
      <c r="I11" s="37"/>
    </row>
    <row r="12" spans="1:10" x14ac:dyDescent="0.2">
      <c r="B12" s="31"/>
      <c r="C12" s="31"/>
      <c r="D12" s="31"/>
      <c r="E12" s="32"/>
      <c r="F12" s="33"/>
      <c r="G12" s="34"/>
      <c r="H12" s="35"/>
      <c r="I12" s="31"/>
    </row>
    <row r="13" spans="1:10" ht="10.5" x14ac:dyDescent="0.25">
      <c r="B13" s="54" t="s">
        <v>21</v>
      </c>
      <c r="C13" s="54"/>
      <c r="D13" s="54"/>
      <c r="E13" s="55"/>
      <c r="F13" s="39">
        <f>F14-(F9+F11)</f>
        <v>11.978804500000024</v>
      </c>
      <c r="G13" s="40">
        <f>G14-(G9+G11)</f>
        <v>0.40557813392177877</v>
      </c>
      <c r="H13" s="41"/>
      <c r="I13" s="30"/>
    </row>
    <row r="14" spans="1:10" ht="10.5" x14ac:dyDescent="0.25">
      <c r="B14" s="48" t="s">
        <v>20</v>
      </c>
      <c r="C14" s="48"/>
      <c r="D14" s="48"/>
      <c r="E14" s="49"/>
      <c r="F14" s="50">
        <v>2953.5133919</v>
      </c>
      <c r="G14" s="51">
        <v>100</v>
      </c>
      <c r="H14" s="52"/>
      <c r="I14" s="53"/>
    </row>
    <row r="16" spans="1:10" ht="40" customHeight="1" x14ac:dyDescent="0.2">
      <c r="B16" s="85" t="s">
        <v>93</v>
      </c>
      <c r="C16" s="85"/>
      <c r="D16" s="85"/>
      <c r="E16" s="85"/>
      <c r="F16" s="85"/>
      <c r="G16" s="85"/>
      <c r="H16" s="85"/>
      <c r="I16" s="85"/>
    </row>
    <row r="17" spans="2:5" ht="10.5" x14ac:dyDescent="0.25">
      <c r="B17" s="22"/>
    </row>
    <row r="18" spans="2:5" ht="10.5" x14ac:dyDescent="0.2">
      <c r="B18" s="70" t="s">
        <v>22</v>
      </c>
      <c r="C18" s="72"/>
      <c r="D18" s="70"/>
      <c r="E18" s="8"/>
    </row>
    <row r="19" spans="2:5" ht="10.5" x14ac:dyDescent="0.2">
      <c r="B19" s="70"/>
      <c r="C19" s="70"/>
      <c r="D19" s="70"/>
      <c r="E19" s="8"/>
    </row>
    <row r="20" spans="2:5" ht="10.5" x14ac:dyDescent="0.2">
      <c r="B20" s="76" t="s">
        <v>269</v>
      </c>
      <c r="C20" s="70"/>
      <c r="D20" s="70"/>
      <c r="E20" s="8"/>
    </row>
    <row r="21" spans="2:5" ht="10.5" x14ac:dyDescent="0.2">
      <c r="B21" s="76" t="s">
        <v>270</v>
      </c>
      <c r="C21" s="70"/>
      <c r="D21" s="70"/>
      <c r="E21" s="8"/>
    </row>
    <row r="22" spans="2:5" ht="10.5" x14ac:dyDescent="0.2">
      <c r="B22" s="70"/>
      <c r="C22" s="70"/>
      <c r="D22" s="70"/>
      <c r="E22" s="8"/>
    </row>
    <row r="23" spans="2:5" ht="21" x14ac:dyDescent="0.2">
      <c r="B23" s="77" t="s">
        <v>271</v>
      </c>
      <c r="C23" s="78" t="s">
        <v>272</v>
      </c>
      <c r="D23" s="78" t="s">
        <v>274</v>
      </c>
      <c r="E23" s="79"/>
    </row>
    <row r="24" spans="2:5" x14ac:dyDescent="0.2">
      <c r="B24" s="80" t="s">
        <v>273</v>
      </c>
      <c r="C24" s="81">
        <v>10.1197</v>
      </c>
      <c r="D24" s="81">
        <v>10.141500000000001</v>
      </c>
      <c r="E24" s="8"/>
    </row>
    <row r="25" spans="2:5" ht="10.5" x14ac:dyDescent="0.2">
      <c r="B25" s="70"/>
      <c r="C25" s="70"/>
      <c r="D25" s="70"/>
      <c r="E25" s="8"/>
    </row>
    <row r="26" spans="2:5" ht="10.5" x14ac:dyDescent="0.2">
      <c r="B26" s="76" t="s">
        <v>275</v>
      </c>
      <c r="C26" s="70"/>
      <c r="D26" s="70"/>
      <c r="E26" s="8"/>
    </row>
    <row r="27" spans="2:5" ht="10.5" x14ac:dyDescent="0.2">
      <c r="B27" s="76" t="s">
        <v>276</v>
      </c>
      <c r="C27" s="70"/>
      <c r="D27" s="70"/>
      <c r="E27" s="8"/>
    </row>
    <row r="28" spans="2:5" ht="10.5" x14ac:dyDescent="0.2">
      <c r="B28" s="76" t="s">
        <v>277</v>
      </c>
      <c r="C28" s="70"/>
      <c r="D28" s="70"/>
      <c r="E28" s="8"/>
    </row>
    <row r="29" spans="2:5" ht="10.5" x14ac:dyDescent="0.2">
      <c r="B29" s="82" t="s">
        <v>284</v>
      </c>
      <c r="C29" s="70"/>
      <c r="D29" s="70"/>
      <c r="E29" s="8"/>
    </row>
    <row r="30" spans="2:5" ht="10.5" x14ac:dyDescent="0.2">
      <c r="B30" s="76" t="s">
        <v>278</v>
      </c>
      <c r="C30" s="70"/>
      <c r="D30" s="70"/>
      <c r="E30" s="8"/>
    </row>
    <row r="31" spans="2:5" ht="10.5" x14ac:dyDescent="0.25">
      <c r="B31" s="22"/>
    </row>
    <row r="33" spans="2:9" ht="10.5" x14ac:dyDescent="0.25">
      <c r="B33" s="22" t="s">
        <v>23</v>
      </c>
      <c r="E33" s="8"/>
      <c r="G33" s="69"/>
      <c r="I33" s="14"/>
    </row>
    <row r="34" spans="2:9" x14ac:dyDescent="0.2">
      <c r="E34" s="8"/>
      <c r="G34" s="69"/>
      <c r="I34" s="14"/>
    </row>
    <row r="35" spans="2:9" x14ac:dyDescent="0.2">
      <c r="E35" s="8"/>
      <c r="G35" s="69"/>
      <c r="I35" s="14"/>
    </row>
    <row r="36" spans="2:9" x14ac:dyDescent="0.2">
      <c r="E36" s="8"/>
      <c r="G36" s="69"/>
      <c r="I36" s="14"/>
    </row>
    <row r="37" spans="2:9" x14ac:dyDescent="0.2">
      <c r="E37" s="8"/>
      <c r="G37" s="69"/>
      <c r="I37" s="14"/>
    </row>
    <row r="38" spans="2:9" x14ac:dyDescent="0.2">
      <c r="E38" s="8"/>
      <c r="G38" s="69"/>
      <c r="I38" s="14"/>
    </row>
    <row r="39" spans="2:9" x14ac:dyDescent="0.2">
      <c r="E39" s="8"/>
      <c r="G39" s="69"/>
      <c r="I39" s="14"/>
    </row>
    <row r="40" spans="2:9" x14ac:dyDescent="0.2">
      <c r="E40" s="8"/>
      <c r="G40" s="69"/>
      <c r="I40" s="14"/>
    </row>
    <row r="41" spans="2:9" x14ac:dyDescent="0.2">
      <c r="E41" s="8"/>
      <c r="G41" s="69"/>
      <c r="I41" s="14"/>
    </row>
    <row r="42" spans="2:9" x14ac:dyDescent="0.2">
      <c r="E42" s="8"/>
      <c r="G42" s="69"/>
      <c r="I42" s="14"/>
    </row>
    <row r="43" spans="2:9" x14ac:dyDescent="0.2">
      <c r="E43" s="8"/>
      <c r="G43" s="69"/>
      <c r="I43" s="14"/>
    </row>
    <row r="44" spans="2:9" x14ac:dyDescent="0.2">
      <c r="E44" s="8"/>
      <c r="G44" s="69"/>
      <c r="I44" s="14"/>
    </row>
    <row r="45" spans="2:9" x14ac:dyDescent="0.2">
      <c r="E45" s="8"/>
      <c r="G45" s="69"/>
      <c r="I45" s="14"/>
    </row>
    <row r="46" spans="2:9" x14ac:dyDescent="0.2">
      <c r="E46" s="8"/>
      <c r="G46" s="69"/>
      <c r="I46" s="14"/>
    </row>
    <row r="47" spans="2:9" x14ac:dyDescent="0.2">
      <c r="E47" s="8"/>
      <c r="G47" s="69"/>
      <c r="I47" s="14"/>
    </row>
    <row r="48" spans="2:9" x14ac:dyDescent="0.2">
      <c r="E48" s="8"/>
      <c r="G48" s="69"/>
      <c r="I48" s="14"/>
    </row>
    <row r="49" spans="2:9" x14ac:dyDescent="0.2">
      <c r="E49" s="8"/>
      <c r="G49" s="69"/>
      <c r="I49" s="14"/>
    </row>
    <row r="50" spans="2:9" x14ac:dyDescent="0.2">
      <c r="E50" s="8"/>
      <c r="G50" s="69"/>
      <c r="I50" s="14"/>
    </row>
    <row r="51" spans="2:9" ht="10.5" x14ac:dyDescent="0.25">
      <c r="B51" s="22" t="s">
        <v>254</v>
      </c>
      <c r="E51" s="8"/>
      <c r="G51" s="69"/>
      <c r="I51" s="14"/>
    </row>
    <row r="52" spans="2:9" ht="10.5" x14ac:dyDescent="0.25">
      <c r="B52" s="22" t="s">
        <v>259</v>
      </c>
      <c r="E52" s="8"/>
      <c r="G52" s="69"/>
      <c r="I52" s="14"/>
    </row>
    <row r="53" spans="2:9" x14ac:dyDescent="0.2">
      <c r="E53" s="8"/>
      <c r="G53" s="69"/>
      <c r="I53" s="14"/>
    </row>
    <row r="54" spans="2:9" x14ac:dyDescent="0.2">
      <c r="E54" s="8"/>
      <c r="G54" s="69"/>
      <c r="I54" s="14"/>
    </row>
    <row r="55" spans="2:9" x14ac:dyDescent="0.2">
      <c r="E55" s="8"/>
      <c r="G55" s="69"/>
      <c r="I55" s="14"/>
    </row>
    <row r="56" spans="2:9" x14ac:dyDescent="0.2">
      <c r="E56" s="8"/>
      <c r="G56" s="69"/>
      <c r="I56" s="14"/>
    </row>
    <row r="57" spans="2:9" x14ac:dyDescent="0.2">
      <c r="E57" s="8"/>
      <c r="G57" s="69"/>
      <c r="I57" s="14"/>
    </row>
    <row r="58" spans="2:9" x14ac:dyDescent="0.2">
      <c r="E58" s="8"/>
      <c r="G58" s="69"/>
      <c r="I58" s="14"/>
    </row>
    <row r="59" spans="2:9" x14ac:dyDescent="0.2">
      <c r="E59" s="8"/>
      <c r="G59" s="69"/>
      <c r="I59" s="14"/>
    </row>
    <row r="60" spans="2:9" x14ac:dyDescent="0.2">
      <c r="E60" s="8"/>
      <c r="G60" s="69"/>
      <c r="I60" s="14"/>
    </row>
    <row r="61" spans="2:9" x14ac:dyDescent="0.2">
      <c r="E61" s="8"/>
      <c r="G61" s="69"/>
      <c r="I61" s="14"/>
    </row>
    <row r="62" spans="2:9" x14ac:dyDescent="0.2">
      <c r="E62" s="8"/>
      <c r="G62" s="69"/>
      <c r="I62" s="14"/>
    </row>
    <row r="63" spans="2:9" x14ac:dyDescent="0.2">
      <c r="E63" s="8"/>
      <c r="G63" s="69"/>
      <c r="I63" s="14"/>
    </row>
    <row r="64" spans="2:9" x14ac:dyDescent="0.2">
      <c r="E64" s="8"/>
      <c r="G64" s="69"/>
      <c r="I64" s="14"/>
    </row>
    <row r="65" spans="5:9" x14ac:dyDescent="0.2">
      <c r="E65" s="8"/>
      <c r="G65" s="69"/>
      <c r="I65" s="14"/>
    </row>
    <row r="66" spans="5:9" x14ac:dyDescent="0.2">
      <c r="E66" s="8"/>
      <c r="G66" s="69"/>
      <c r="I66" s="14"/>
    </row>
    <row r="67" spans="5:9" x14ac:dyDescent="0.2">
      <c r="E67" s="8"/>
      <c r="G67" s="69"/>
      <c r="I67" s="14"/>
    </row>
    <row r="68" spans="5:9" x14ac:dyDescent="0.2">
      <c r="E68" s="8"/>
      <c r="G68" s="69"/>
      <c r="I68" s="14"/>
    </row>
  </sheetData>
  <mergeCells count="2">
    <mergeCell ref="B1:C1"/>
    <mergeCell ref="B16:I16"/>
  </mergeCells>
  <conditionalFormatting sqref="G1:G3 G5:G15 G17:G68">
    <cfRule type="cellIs" dxfId="2" priority="2" stopIfTrue="1" operator="between">
      <formula>0.009</formula>
      <formula>-0.009</formula>
    </cfRule>
  </conditionalFormatting>
  <hyperlinks>
    <hyperlink ref="A2" location="Index!A1" display="-" xr:uid="{98A4D64E-8198-4B76-AF53-EB0E7E2216C5}"/>
  </hyperlinks>
  <pageMargins left="0.7" right="0.7" top="0.75" bottom="0.75" header="0.3" footer="0.3"/>
  <pageSetup paperSize="9" scale="63" orientation="portrait" r:id="rId1"/>
  <headerFooter>
    <oddFooter>&amp;C&amp;1#&amp;"Calibri"&amp;10&amp;K000000RESTRICTED</oddFooter>
    <evenFooter>&amp;LPUBLIC</evenFooter>
    <firstFooter>&amp;LPUBLIC</firstFooter>
  </headerFooter>
  <colBreaks count="1" manualBreakCount="1">
    <brk id="9" max="552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0AF8E-2E44-4B3A-AFD0-368177DFA38A}">
  <dimension ref="A1:J108"/>
  <sheetViews>
    <sheetView view="pageBreakPreview" zoomScaleNormal="100" zoomScaleSheetLayoutView="100" workbookViewId="0"/>
  </sheetViews>
  <sheetFormatPr defaultColWidth="9.08984375" defaultRowHeight="10" x14ac:dyDescent="0.2"/>
  <cols>
    <col min="1" max="1" width="7.1796875" style="8" customWidth="1"/>
    <col min="2" max="2" width="52.7265625" style="8" bestFit="1" customWidth="1"/>
    <col min="3" max="3" width="16.36328125" style="8" customWidth="1"/>
    <col min="4" max="4" width="13.90625" style="8" bestFit="1" customWidth="1"/>
    <col min="5" max="5" width="13.90625" style="9" bestFit="1" customWidth="1"/>
    <col min="6" max="6" width="12.7265625" style="11" bestFit="1" customWidth="1"/>
    <col min="7" max="7" width="6.7265625" style="17" bestFit="1" customWidth="1"/>
    <col min="8" max="8" width="11.81640625" style="14" bestFit="1" customWidth="1"/>
    <col min="9" max="9" width="10.08984375" style="8" bestFit="1" customWidth="1"/>
    <col min="10" max="16384" width="9.08984375" style="8"/>
  </cols>
  <sheetData>
    <row r="1" spans="1:10" s="1" customFormat="1" ht="16.75" customHeight="1" x14ac:dyDescent="0.35">
      <c r="B1" s="83" t="s">
        <v>14</v>
      </c>
      <c r="C1" s="84"/>
      <c r="D1" s="13"/>
      <c r="E1" s="6"/>
      <c r="F1" s="7"/>
      <c r="G1" s="17"/>
      <c r="H1" s="15"/>
    </row>
    <row r="2" spans="1:10" s="1" customFormat="1" ht="14.5" x14ac:dyDescent="0.35">
      <c r="A2" s="67" t="s">
        <v>268</v>
      </c>
      <c r="E2" s="6"/>
      <c r="F2" s="7"/>
      <c r="G2" s="17"/>
      <c r="H2" s="15"/>
    </row>
    <row r="3" spans="1:10" s="1" customFormat="1" ht="11.5" x14ac:dyDescent="0.25">
      <c r="B3" s="10" t="s">
        <v>9</v>
      </c>
      <c r="C3" s="2"/>
      <c r="D3" s="3"/>
      <c r="E3" s="4"/>
      <c r="F3" s="5"/>
      <c r="G3" s="17"/>
      <c r="H3" s="15"/>
    </row>
    <row r="4" spans="1:10" s="1" customFormat="1" ht="25.5" customHeight="1" x14ac:dyDescent="0.25">
      <c r="B4" s="24" t="s">
        <v>7</v>
      </c>
      <c r="C4" s="24" t="s">
        <v>8</v>
      </c>
      <c r="D4" s="25" t="s">
        <v>91</v>
      </c>
      <c r="E4" s="26" t="s">
        <v>0</v>
      </c>
      <c r="F4" s="27" t="s">
        <v>4</v>
      </c>
      <c r="G4" s="28" t="s">
        <v>5</v>
      </c>
      <c r="H4" s="29" t="s">
        <v>6</v>
      </c>
      <c r="I4" s="27" t="s">
        <v>24</v>
      </c>
      <c r="J4" s="12"/>
    </row>
    <row r="5" spans="1:10" ht="10.5" x14ac:dyDescent="0.25">
      <c r="B5" s="30" t="s">
        <v>216</v>
      </c>
      <c r="C5" s="31"/>
      <c r="D5" s="31"/>
      <c r="E5" s="32"/>
      <c r="F5" s="33"/>
      <c r="G5" s="34"/>
      <c r="H5" s="35"/>
      <c r="I5" s="31"/>
    </row>
    <row r="6" spans="1:10" ht="10.5" x14ac:dyDescent="0.25">
      <c r="B6" s="30" t="s">
        <v>16</v>
      </c>
      <c r="C6" s="31"/>
      <c r="D6" s="31"/>
      <c r="E6" s="32"/>
      <c r="F6" s="33"/>
      <c r="G6" s="34"/>
      <c r="H6" s="35"/>
      <c r="I6" s="31"/>
    </row>
    <row r="7" spans="1:10" x14ac:dyDescent="0.2">
      <c r="B7" s="31" t="s">
        <v>217</v>
      </c>
      <c r="C7" s="31" t="s">
        <v>218</v>
      </c>
      <c r="D7" s="31" t="s">
        <v>219</v>
      </c>
      <c r="E7" s="36">
        <v>7000</v>
      </c>
      <c r="F7" s="33">
        <v>7000.63</v>
      </c>
      <c r="G7" s="34">
        <v>10.1607956119169</v>
      </c>
      <c r="H7" s="37">
        <v>7.6399999999999996E-2</v>
      </c>
      <c r="I7" s="58"/>
    </row>
    <row r="8" spans="1:10" x14ac:dyDescent="0.2">
      <c r="B8" s="31" t="s">
        <v>220</v>
      </c>
      <c r="C8" s="31" t="s">
        <v>221</v>
      </c>
      <c r="D8" s="31" t="s">
        <v>219</v>
      </c>
      <c r="E8" s="36">
        <v>5500</v>
      </c>
      <c r="F8" s="33">
        <v>5496.5185000000001</v>
      </c>
      <c r="G8" s="34">
        <v>7.9777107282659196</v>
      </c>
      <c r="H8" s="37">
        <v>7.5649999999999995E-2</v>
      </c>
      <c r="I8" s="58"/>
    </row>
    <row r="9" spans="1:10" x14ac:dyDescent="0.2">
      <c r="B9" s="31" t="s">
        <v>222</v>
      </c>
      <c r="C9" s="31" t="s">
        <v>223</v>
      </c>
      <c r="D9" s="31" t="s">
        <v>219</v>
      </c>
      <c r="E9" s="36">
        <v>500</v>
      </c>
      <c r="F9" s="33">
        <v>4996.2849999999999</v>
      </c>
      <c r="G9" s="34">
        <v>7.2516660220417801</v>
      </c>
      <c r="H9" s="37">
        <v>7.9144000000000006E-2</v>
      </c>
      <c r="I9" s="58"/>
    </row>
    <row r="10" spans="1:10" x14ac:dyDescent="0.2">
      <c r="B10" s="31" t="s">
        <v>224</v>
      </c>
      <c r="C10" s="31" t="s">
        <v>225</v>
      </c>
      <c r="D10" s="31" t="s">
        <v>219</v>
      </c>
      <c r="E10" s="36">
        <v>5000</v>
      </c>
      <c r="F10" s="33">
        <v>4960.63</v>
      </c>
      <c r="G10" s="34">
        <v>7.1999159413286398</v>
      </c>
      <c r="H10" s="37">
        <v>7.8100000000000003E-2</v>
      </c>
      <c r="I10" s="58"/>
    </row>
    <row r="11" spans="1:10" x14ac:dyDescent="0.2">
      <c r="B11" s="31" t="s">
        <v>226</v>
      </c>
      <c r="C11" s="31" t="s">
        <v>227</v>
      </c>
      <c r="D11" s="31" t="s">
        <v>219</v>
      </c>
      <c r="E11" s="36">
        <v>250</v>
      </c>
      <c r="F11" s="33">
        <v>2556.6624999999999</v>
      </c>
      <c r="G11" s="34">
        <v>3.7107696180418901</v>
      </c>
      <c r="H11" s="37">
        <v>7.5899999999999995E-2</v>
      </c>
      <c r="I11" s="58"/>
    </row>
    <row r="12" spans="1:10" x14ac:dyDescent="0.2">
      <c r="B12" s="31" t="s">
        <v>228</v>
      </c>
      <c r="C12" s="31" t="s">
        <v>229</v>
      </c>
      <c r="D12" s="31" t="s">
        <v>219</v>
      </c>
      <c r="E12" s="36">
        <v>2500</v>
      </c>
      <c r="F12" s="33">
        <v>2502.2125000000001</v>
      </c>
      <c r="G12" s="34">
        <v>3.6317402562460401</v>
      </c>
      <c r="H12" s="37">
        <v>8.0049999999999996E-2</v>
      </c>
      <c r="I12" s="58"/>
    </row>
    <row r="13" spans="1:10" x14ac:dyDescent="0.2">
      <c r="B13" s="31" t="s">
        <v>230</v>
      </c>
      <c r="C13" s="31" t="s">
        <v>231</v>
      </c>
      <c r="D13" s="31" t="s">
        <v>219</v>
      </c>
      <c r="E13" s="36">
        <v>2500</v>
      </c>
      <c r="F13" s="33">
        <v>2469.5300000000002</v>
      </c>
      <c r="G13" s="34">
        <v>3.5843044965234898</v>
      </c>
      <c r="H13" s="37">
        <v>8.0045000000000005E-2</v>
      </c>
      <c r="I13" s="58"/>
    </row>
    <row r="14" spans="1:10" ht="10.5" x14ac:dyDescent="0.25">
      <c r="B14" s="30" t="s">
        <v>17</v>
      </c>
      <c r="C14" s="30"/>
      <c r="D14" s="30"/>
      <c r="E14" s="38"/>
      <c r="F14" s="59">
        <f>SUM(F6:F13)</f>
        <v>29982.468499999999</v>
      </c>
      <c r="G14" s="60">
        <f>SUM(G6:G13)</f>
        <v>43.516902674364651</v>
      </c>
      <c r="H14" s="41"/>
      <c r="I14" s="30"/>
    </row>
    <row r="15" spans="1:10" ht="10.5" x14ac:dyDescent="0.25">
      <c r="B15" s="44" t="s">
        <v>232</v>
      </c>
      <c r="C15" s="61"/>
      <c r="D15" s="61"/>
      <c r="E15" s="62"/>
      <c r="F15" s="63"/>
      <c r="G15" s="64"/>
      <c r="H15" s="35"/>
      <c r="I15" s="31"/>
    </row>
    <row r="16" spans="1:10" ht="10.5" x14ac:dyDescent="0.25">
      <c r="B16" s="30" t="s">
        <v>17</v>
      </c>
      <c r="C16" s="30"/>
      <c r="D16" s="30"/>
      <c r="E16" s="38"/>
      <c r="F16" s="42" t="s">
        <v>233</v>
      </c>
      <c r="G16" s="43" t="s">
        <v>233</v>
      </c>
      <c r="H16" s="41"/>
      <c r="I16" s="30"/>
    </row>
    <row r="17" spans="2:9" ht="10.5" x14ac:dyDescent="0.25">
      <c r="B17" s="44" t="s">
        <v>18</v>
      </c>
      <c r="C17" s="44"/>
      <c r="D17" s="44"/>
      <c r="E17" s="45"/>
      <c r="F17" s="65">
        <f>F14</f>
        <v>29982.468499999999</v>
      </c>
      <c r="G17" s="66">
        <f>G14</f>
        <v>43.516902674364651</v>
      </c>
      <c r="H17" s="41"/>
      <c r="I17" s="30"/>
    </row>
    <row r="18" spans="2:9" ht="10.5" x14ac:dyDescent="0.25">
      <c r="B18" s="30" t="s">
        <v>25</v>
      </c>
      <c r="C18" s="31"/>
      <c r="D18" s="31"/>
      <c r="E18" s="32"/>
      <c r="F18" s="33"/>
      <c r="G18" s="34"/>
      <c r="H18" s="35"/>
      <c r="I18" s="31"/>
    </row>
    <row r="19" spans="2:9" ht="10.5" x14ac:dyDescent="0.25">
      <c r="B19" s="30" t="s">
        <v>26</v>
      </c>
      <c r="C19" s="31"/>
      <c r="D19" s="31"/>
      <c r="E19" s="32"/>
      <c r="F19" s="33"/>
      <c r="G19" s="34"/>
      <c r="H19" s="35"/>
      <c r="I19" s="31"/>
    </row>
    <row r="20" spans="2:9" x14ac:dyDescent="0.2">
      <c r="B20" s="31" t="s">
        <v>234</v>
      </c>
      <c r="C20" s="31" t="s">
        <v>235</v>
      </c>
      <c r="D20" s="31" t="s">
        <v>32</v>
      </c>
      <c r="E20" s="36">
        <v>1000</v>
      </c>
      <c r="F20" s="33">
        <v>4720.5450000000001</v>
      </c>
      <c r="G20" s="34">
        <v>6.8514537865672702</v>
      </c>
      <c r="H20" s="37">
        <v>7.3999999999999996E-2</v>
      </c>
      <c r="I20" s="58"/>
    </row>
    <row r="21" spans="2:9" x14ac:dyDescent="0.2">
      <c r="B21" s="31" t="s">
        <v>70</v>
      </c>
      <c r="C21" s="31" t="s">
        <v>71</v>
      </c>
      <c r="D21" s="31" t="s">
        <v>32</v>
      </c>
      <c r="E21" s="36">
        <v>1000</v>
      </c>
      <c r="F21" s="33">
        <v>4709.6750000000002</v>
      </c>
      <c r="G21" s="34">
        <v>6.83567694244016</v>
      </c>
      <c r="H21" s="37">
        <v>7.5000999999999998E-2</v>
      </c>
      <c r="I21" s="58"/>
    </row>
    <row r="22" spans="2:9" x14ac:dyDescent="0.2">
      <c r="B22" s="31" t="s">
        <v>38</v>
      </c>
      <c r="C22" s="31" t="s">
        <v>39</v>
      </c>
      <c r="D22" s="31" t="s">
        <v>32</v>
      </c>
      <c r="E22" s="36">
        <v>500</v>
      </c>
      <c r="F22" s="33">
        <v>2398.0825</v>
      </c>
      <c r="G22" s="34">
        <v>3.4806047660017398</v>
      </c>
      <c r="H22" s="37">
        <v>7.2150000000000006E-2</v>
      </c>
      <c r="I22" s="58"/>
    </row>
    <row r="23" spans="2:9" x14ac:dyDescent="0.2">
      <c r="B23" s="31" t="s">
        <v>236</v>
      </c>
      <c r="C23" s="31" t="s">
        <v>237</v>
      </c>
      <c r="D23" s="31" t="s">
        <v>32</v>
      </c>
      <c r="E23" s="36">
        <v>500</v>
      </c>
      <c r="F23" s="33">
        <v>2373.5324999999998</v>
      </c>
      <c r="G23" s="34">
        <v>3.4449726111424601</v>
      </c>
      <c r="H23" s="37">
        <v>7.5380000000000003E-2</v>
      </c>
      <c r="I23" s="58"/>
    </row>
    <row r="24" spans="2:9" x14ac:dyDescent="0.2">
      <c r="B24" s="31" t="s">
        <v>64</v>
      </c>
      <c r="C24" s="31" t="s">
        <v>65</v>
      </c>
      <c r="D24" s="31" t="s">
        <v>35</v>
      </c>
      <c r="E24" s="36">
        <v>500</v>
      </c>
      <c r="F24" s="33">
        <v>2362.1550000000002</v>
      </c>
      <c r="G24" s="34">
        <v>3.4284591756267102</v>
      </c>
      <c r="H24" s="37">
        <v>7.4999999999999997E-2</v>
      </c>
      <c r="I24" s="58"/>
    </row>
    <row r="25" spans="2:9" x14ac:dyDescent="0.2">
      <c r="B25" s="31" t="s">
        <v>30</v>
      </c>
      <c r="C25" s="31" t="s">
        <v>31</v>
      </c>
      <c r="D25" s="31" t="s">
        <v>32</v>
      </c>
      <c r="E25" s="36">
        <v>500</v>
      </c>
      <c r="F25" s="33">
        <v>2359.6424999999999</v>
      </c>
      <c r="G25" s="34">
        <v>3.4248125039735999</v>
      </c>
      <c r="H25" s="37">
        <v>7.4098999999999998E-2</v>
      </c>
      <c r="I25" s="58"/>
    </row>
    <row r="26" spans="2:9" x14ac:dyDescent="0.2">
      <c r="B26" s="31" t="s">
        <v>44</v>
      </c>
      <c r="C26" s="31" t="s">
        <v>45</v>
      </c>
      <c r="D26" s="31" t="s">
        <v>32</v>
      </c>
      <c r="E26" s="36">
        <v>500</v>
      </c>
      <c r="F26" s="33">
        <v>2358.0875000000001</v>
      </c>
      <c r="G26" s="34">
        <v>3.4225555589305801</v>
      </c>
      <c r="H26" s="37">
        <v>7.3959999999999998E-2</v>
      </c>
      <c r="I26" s="58"/>
    </row>
    <row r="27" spans="2:9" x14ac:dyDescent="0.2">
      <c r="B27" s="31" t="s">
        <v>58</v>
      </c>
      <c r="C27" s="31" t="s">
        <v>59</v>
      </c>
      <c r="D27" s="31" t="s">
        <v>29</v>
      </c>
      <c r="E27" s="36">
        <v>500</v>
      </c>
      <c r="F27" s="33">
        <v>2357.1125000000002</v>
      </c>
      <c r="G27" s="34">
        <v>3.4211404326174302</v>
      </c>
      <c r="H27" s="37">
        <v>7.4000999999999997E-2</v>
      </c>
      <c r="I27" s="58"/>
    </row>
    <row r="28" spans="2:9" ht="10.5" x14ac:dyDescent="0.25">
      <c r="B28" s="30" t="s">
        <v>17</v>
      </c>
      <c r="C28" s="30"/>
      <c r="D28" s="30"/>
      <c r="E28" s="38"/>
      <c r="F28" s="39">
        <f>SUM(F19:F27)</f>
        <v>23638.8325</v>
      </c>
      <c r="G28" s="40">
        <f>SUM(G19:G27)</f>
        <v>34.309675777299951</v>
      </c>
      <c r="H28" s="41"/>
      <c r="I28" s="30"/>
    </row>
    <row r="29" spans="2:9" ht="10.5" x14ac:dyDescent="0.25">
      <c r="B29" s="30" t="s">
        <v>72</v>
      </c>
      <c r="C29" s="31"/>
      <c r="D29" s="31"/>
      <c r="E29" s="32"/>
      <c r="F29" s="33"/>
      <c r="G29" s="34"/>
      <c r="H29" s="35"/>
      <c r="I29" s="31"/>
    </row>
    <row r="30" spans="2:9" x14ac:dyDescent="0.2">
      <c r="B30" s="31" t="s">
        <v>238</v>
      </c>
      <c r="C30" s="31" t="s">
        <v>239</v>
      </c>
      <c r="D30" s="31" t="s">
        <v>32</v>
      </c>
      <c r="E30" s="36">
        <v>500</v>
      </c>
      <c r="F30" s="33">
        <v>2349.79</v>
      </c>
      <c r="G30" s="34">
        <v>3.4105124711527801</v>
      </c>
      <c r="H30" s="37">
        <v>7.7774999999999997E-2</v>
      </c>
      <c r="I30" s="58"/>
    </row>
    <row r="31" spans="2:9" ht="10.5" x14ac:dyDescent="0.25">
      <c r="B31" s="30" t="s">
        <v>17</v>
      </c>
      <c r="C31" s="30"/>
      <c r="D31" s="30"/>
      <c r="E31" s="38"/>
      <c r="F31" s="39">
        <f>SUM(F29:F30)</f>
        <v>2349.79</v>
      </c>
      <c r="G31" s="40">
        <f>SUM(G29:G30)</f>
        <v>3.4105124711527801</v>
      </c>
      <c r="H31" s="41"/>
      <c r="I31" s="30"/>
    </row>
    <row r="32" spans="2:9" ht="10.5" x14ac:dyDescent="0.25">
      <c r="B32" s="30" t="s">
        <v>79</v>
      </c>
      <c r="C32" s="31"/>
      <c r="D32" s="31"/>
      <c r="E32" s="32"/>
      <c r="F32" s="33"/>
      <c r="G32" s="34"/>
      <c r="H32" s="35"/>
      <c r="I32" s="31"/>
    </row>
    <row r="33" spans="2:9" x14ac:dyDescent="0.2">
      <c r="B33" s="31" t="s">
        <v>240</v>
      </c>
      <c r="C33" s="31" t="s">
        <v>241</v>
      </c>
      <c r="D33" s="31" t="s">
        <v>87</v>
      </c>
      <c r="E33" s="36">
        <v>3000000</v>
      </c>
      <c r="F33" s="33">
        <v>2972.7330000000002</v>
      </c>
      <c r="G33" s="34">
        <v>4.3146591695034102</v>
      </c>
      <c r="H33" s="37">
        <v>5.3998999999999998E-2</v>
      </c>
      <c r="I33" s="58"/>
    </row>
    <row r="34" spans="2:9" x14ac:dyDescent="0.2">
      <c r="B34" s="31" t="s">
        <v>242</v>
      </c>
      <c r="C34" s="31" t="s">
        <v>243</v>
      </c>
      <c r="D34" s="31" t="s">
        <v>87</v>
      </c>
      <c r="E34" s="36">
        <v>2000000</v>
      </c>
      <c r="F34" s="33">
        <v>1986.2619999999999</v>
      </c>
      <c r="G34" s="34">
        <v>2.8828837138539498</v>
      </c>
      <c r="H34" s="37">
        <v>5.3717000000000001E-2</v>
      </c>
      <c r="I34" s="58"/>
    </row>
    <row r="35" spans="2:9" x14ac:dyDescent="0.2">
      <c r="B35" s="31" t="s">
        <v>244</v>
      </c>
      <c r="C35" s="31" t="s">
        <v>245</v>
      </c>
      <c r="D35" s="31" t="s">
        <v>87</v>
      </c>
      <c r="E35" s="36">
        <v>1500000</v>
      </c>
      <c r="F35" s="33">
        <v>1485.06</v>
      </c>
      <c r="G35" s="34">
        <v>2.1554333154920902</v>
      </c>
      <c r="H35" s="37">
        <v>5.3999999999999999E-2</v>
      </c>
      <c r="I35" s="58"/>
    </row>
    <row r="36" spans="2:9" ht="10.5" x14ac:dyDescent="0.25">
      <c r="B36" s="30" t="s">
        <v>17</v>
      </c>
      <c r="C36" s="30"/>
      <c r="D36" s="30"/>
      <c r="E36" s="38"/>
      <c r="F36" s="59">
        <f>SUM(F32:F35)</f>
        <v>6444.0550000000003</v>
      </c>
      <c r="G36" s="60">
        <f>SUM(G32:G35)</f>
        <v>9.3529761988494506</v>
      </c>
      <c r="H36" s="41"/>
      <c r="I36" s="30"/>
    </row>
    <row r="37" spans="2:9" ht="10.5" x14ac:dyDescent="0.25">
      <c r="B37" s="44" t="s">
        <v>18</v>
      </c>
      <c r="C37" s="44"/>
      <c r="D37" s="44"/>
      <c r="E37" s="45"/>
      <c r="F37" s="46">
        <f>+F28+F31+F36</f>
        <v>32432.677500000002</v>
      </c>
      <c r="G37" s="47">
        <f>+G28+G31+G36</f>
        <v>47.073164447302176</v>
      </c>
      <c r="H37" s="41"/>
      <c r="I37" s="30"/>
    </row>
    <row r="38" spans="2:9" ht="10.5" x14ac:dyDescent="0.25">
      <c r="B38" s="30"/>
      <c r="C38" s="31"/>
      <c r="D38" s="31"/>
      <c r="E38" s="32"/>
      <c r="F38" s="33"/>
      <c r="G38" s="34"/>
      <c r="H38" s="35"/>
      <c r="I38" s="31"/>
    </row>
    <row r="39" spans="2:9" ht="10.5" x14ac:dyDescent="0.25">
      <c r="B39" s="30" t="s">
        <v>19</v>
      </c>
      <c r="C39" s="30"/>
      <c r="D39" s="30"/>
      <c r="E39" s="38"/>
      <c r="F39" s="39">
        <v>4832.3758260000004</v>
      </c>
      <c r="G39" s="40">
        <v>7.0137663450224101</v>
      </c>
      <c r="H39" s="37">
        <v>5.0684710000000001E-2</v>
      </c>
      <c r="I39" s="37"/>
    </row>
    <row r="40" spans="2:9" x14ac:dyDescent="0.2">
      <c r="B40" s="31"/>
      <c r="C40" s="31"/>
      <c r="D40" s="31"/>
      <c r="E40" s="32"/>
      <c r="F40" s="33"/>
      <c r="G40" s="34"/>
      <c r="H40" s="35"/>
      <c r="I40" s="31"/>
    </row>
    <row r="41" spans="2:9" ht="10.5" x14ac:dyDescent="0.25">
      <c r="B41" s="54" t="s">
        <v>21</v>
      </c>
      <c r="C41" s="54"/>
      <c r="D41" s="54"/>
      <c r="E41" s="55"/>
      <c r="F41" s="39">
        <f>F42-(F14+F28+F31+F36+F39)</f>
        <v>1650.9214395000017</v>
      </c>
      <c r="G41" s="40">
        <f>G42-(G14+G28+G31+G36+G39)</f>
        <v>2.3961665333107618</v>
      </c>
      <c r="H41" s="41"/>
      <c r="I41" s="30"/>
    </row>
    <row r="42" spans="2:9" ht="10.5" x14ac:dyDescent="0.25">
      <c r="B42" s="48" t="s">
        <v>20</v>
      </c>
      <c r="C42" s="48"/>
      <c r="D42" s="48"/>
      <c r="E42" s="49"/>
      <c r="F42" s="50">
        <v>68898.443265499998</v>
      </c>
      <c r="G42" s="51">
        <v>100</v>
      </c>
      <c r="H42" s="52"/>
      <c r="I42" s="53"/>
    </row>
    <row r="44" spans="2:9" ht="10.5" x14ac:dyDescent="0.25">
      <c r="B44" s="22" t="s">
        <v>92</v>
      </c>
    </row>
    <row r="45" spans="2:9" ht="40" customHeight="1" x14ac:dyDescent="0.2">
      <c r="B45" s="85" t="s">
        <v>93</v>
      </c>
      <c r="C45" s="85"/>
      <c r="D45" s="85"/>
      <c r="E45" s="85"/>
      <c r="F45" s="85"/>
      <c r="G45" s="85"/>
      <c r="H45" s="85"/>
      <c r="I45" s="85"/>
    </row>
    <row r="46" spans="2:9" ht="10.5" x14ac:dyDescent="0.25">
      <c r="B46" s="22"/>
    </row>
    <row r="47" spans="2:9" ht="10.5" x14ac:dyDescent="0.2">
      <c r="B47" s="70" t="s">
        <v>22</v>
      </c>
      <c r="C47" s="72"/>
      <c r="D47" s="70"/>
      <c r="E47" s="8"/>
    </row>
    <row r="48" spans="2:9" ht="10.5" x14ac:dyDescent="0.2">
      <c r="B48" s="70"/>
      <c r="C48" s="70"/>
      <c r="D48" s="70"/>
      <c r="E48" s="8"/>
    </row>
    <row r="49" spans="2:9" ht="10.5" x14ac:dyDescent="0.2">
      <c r="B49" s="76" t="s">
        <v>269</v>
      </c>
      <c r="C49" s="70"/>
      <c r="D49" s="70"/>
      <c r="E49" s="8"/>
    </row>
    <row r="50" spans="2:9" ht="10.5" x14ac:dyDescent="0.2">
      <c r="B50" s="76" t="s">
        <v>270</v>
      </c>
      <c r="C50" s="70"/>
      <c r="D50" s="70"/>
      <c r="E50" s="8"/>
    </row>
    <row r="51" spans="2:9" ht="10.5" x14ac:dyDescent="0.2">
      <c r="B51" s="70"/>
      <c r="C51" s="70"/>
      <c r="D51" s="70"/>
      <c r="E51" s="8"/>
    </row>
    <row r="52" spans="2:9" ht="21" x14ac:dyDescent="0.2">
      <c r="B52" s="77" t="s">
        <v>271</v>
      </c>
      <c r="C52" s="78" t="s">
        <v>272</v>
      </c>
      <c r="D52" s="78" t="s">
        <v>274</v>
      </c>
      <c r="E52" s="79"/>
    </row>
    <row r="53" spans="2:9" x14ac:dyDescent="0.2">
      <c r="B53" s="80" t="s">
        <v>273</v>
      </c>
      <c r="C53" s="81">
        <v>1017.3943</v>
      </c>
      <c r="D53" s="81">
        <v>1018.5386999999999</v>
      </c>
      <c r="E53" s="8"/>
    </row>
    <row r="54" spans="2:9" ht="10.5" x14ac:dyDescent="0.2">
      <c r="B54" s="70"/>
      <c r="C54" s="70"/>
      <c r="D54" s="70"/>
      <c r="E54" s="8"/>
    </row>
    <row r="55" spans="2:9" ht="10.5" x14ac:dyDescent="0.2">
      <c r="B55" s="76" t="s">
        <v>275</v>
      </c>
      <c r="C55" s="70"/>
      <c r="D55" s="70"/>
      <c r="E55" s="8"/>
    </row>
    <row r="56" spans="2:9" ht="10.5" x14ac:dyDescent="0.2">
      <c r="B56" s="76" t="s">
        <v>276</v>
      </c>
      <c r="C56" s="70"/>
      <c r="D56" s="70"/>
      <c r="E56" s="8"/>
    </row>
    <row r="57" spans="2:9" ht="10.5" x14ac:dyDescent="0.2">
      <c r="B57" s="76" t="s">
        <v>277</v>
      </c>
      <c r="C57" s="70"/>
      <c r="D57" s="70"/>
      <c r="E57" s="8"/>
    </row>
    <row r="58" spans="2:9" ht="10.5" x14ac:dyDescent="0.2">
      <c r="B58" s="82" t="s">
        <v>285</v>
      </c>
      <c r="C58" s="70"/>
      <c r="D58" s="70"/>
      <c r="E58" s="8"/>
    </row>
    <row r="59" spans="2:9" ht="10.5" x14ac:dyDescent="0.2">
      <c r="B59" s="76" t="s">
        <v>278</v>
      </c>
      <c r="C59" s="70"/>
      <c r="D59" s="70"/>
      <c r="E59" s="8"/>
    </row>
    <row r="60" spans="2:9" ht="10.5" x14ac:dyDescent="0.25">
      <c r="B60" s="22"/>
    </row>
    <row r="62" spans="2:9" ht="10.5" x14ac:dyDescent="0.25">
      <c r="B62" s="22" t="s">
        <v>23</v>
      </c>
      <c r="E62" s="8"/>
      <c r="G62" s="69"/>
      <c r="I62" s="14"/>
    </row>
    <row r="63" spans="2:9" x14ac:dyDescent="0.2">
      <c r="E63" s="8"/>
      <c r="G63" s="69"/>
      <c r="I63" s="14"/>
    </row>
    <row r="64" spans="2:9" x14ac:dyDescent="0.2">
      <c r="E64" s="8"/>
      <c r="G64" s="69"/>
      <c r="I64" s="14"/>
    </row>
    <row r="65" spans="5:9" x14ac:dyDescent="0.2">
      <c r="E65" s="8"/>
      <c r="G65" s="69"/>
      <c r="I65" s="14"/>
    </row>
    <row r="66" spans="5:9" x14ac:dyDescent="0.2">
      <c r="E66" s="8"/>
      <c r="G66" s="69"/>
      <c r="I66" s="14"/>
    </row>
    <row r="67" spans="5:9" x14ac:dyDescent="0.2">
      <c r="E67" s="8"/>
      <c r="G67" s="69"/>
      <c r="I67" s="14"/>
    </row>
    <row r="68" spans="5:9" x14ac:dyDescent="0.2">
      <c r="E68" s="8"/>
      <c r="G68" s="69"/>
      <c r="I68" s="14"/>
    </row>
    <row r="69" spans="5:9" x14ac:dyDescent="0.2">
      <c r="E69" s="8"/>
      <c r="G69" s="69"/>
      <c r="I69" s="14"/>
    </row>
    <row r="70" spans="5:9" x14ac:dyDescent="0.2">
      <c r="E70" s="8"/>
      <c r="G70" s="69"/>
      <c r="I70" s="14"/>
    </row>
    <row r="71" spans="5:9" x14ac:dyDescent="0.2">
      <c r="E71" s="8"/>
      <c r="G71" s="69"/>
      <c r="I71" s="14"/>
    </row>
    <row r="72" spans="5:9" x14ac:dyDescent="0.2">
      <c r="E72" s="8"/>
      <c r="G72" s="69"/>
      <c r="I72" s="14"/>
    </row>
    <row r="73" spans="5:9" x14ac:dyDescent="0.2">
      <c r="E73" s="8"/>
      <c r="G73" s="69"/>
      <c r="I73" s="14"/>
    </row>
    <row r="74" spans="5:9" x14ac:dyDescent="0.2">
      <c r="E74" s="8"/>
      <c r="G74" s="69"/>
      <c r="I74" s="14"/>
    </row>
    <row r="75" spans="5:9" x14ac:dyDescent="0.2">
      <c r="E75" s="8"/>
      <c r="G75" s="69"/>
      <c r="I75" s="14"/>
    </row>
    <row r="76" spans="5:9" x14ac:dyDescent="0.2">
      <c r="E76" s="8"/>
      <c r="G76" s="69"/>
      <c r="I76" s="14"/>
    </row>
    <row r="77" spans="5:9" x14ac:dyDescent="0.2">
      <c r="E77" s="8"/>
      <c r="G77" s="69"/>
      <c r="I77" s="14"/>
    </row>
    <row r="78" spans="5:9" x14ac:dyDescent="0.2">
      <c r="E78" s="8"/>
      <c r="G78" s="69"/>
      <c r="I78" s="14"/>
    </row>
    <row r="79" spans="5:9" x14ac:dyDescent="0.2">
      <c r="E79" s="8"/>
      <c r="G79" s="69"/>
      <c r="I79" s="14"/>
    </row>
    <row r="80" spans="5:9" x14ac:dyDescent="0.2">
      <c r="E80" s="8"/>
      <c r="G80" s="69"/>
      <c r="I80" s="14"/>
    </row>
    <row r="81" spans="2:9" x14ac:dyDescent="0.2">
      <c r="E81" s="8"/>
      <c r="G81" s="69"/>
      <c r="I81" s="14"/>
    </row>
    <row r="82" spans="2:9" x14ac:dyDescent="0.2">
      <c r="E82" s="8"/>
      <c r="G82" s="69"/>
      <c r="I82" s="14"/>
    </row>
    <row r="83" spans="2:9" x14ac:dyDescent="0.2">
      <c r="E83" s="8"/>
      <c r="G83" s="69"/>
      <c r="I83" s="14"/>
    </row>
    <row r="84" spans="2:9" ht="10.5" x14ac:dyDescent="0.25">
      <c r="B84" s="22" t="s">
        <v>254</v>
      </c>
      <c r="E84" s="8"/>
      <c r="G84" s="69"/>
      <c r="I84" s="14"/>
    </row>
    <row r="85" spans="2:9" ht="10.5" x14ac:dyDescent="0.25">
      <c r="B85" s="22" t="s">
        <v>260</v>
      </c>
      <c r="E85" s="8"/>
      <c r="G85" s="69"/>
      <c r="I85" s="14"/>
    </row>
    <row r="86" spans="2:9" x14ac:dyDescent="0.2">
      <c r="E86" s="8"/>
      <c r="G86" s="69"/>
      <c r="I86" s="14"/>
    </row>
    <row r="87" spans="2:9" x14ac:dyDescent="0.2">
      <c r="E87" s="8"/>
      <c r="G87" s="69"/>
      <c r="I87" s="14"/>
    </row>
    <row r="88" spans="2:9" x14ac:dyDescent="0.2">
      <c r="E88" s="8"/>
      <c r="G88" s="69"/>
      <c r="I88" s="14"/>
    </row>
    <row r="89" spans="2:9" x14ac:dyDescent="0.2">
      <c r="E89" s="8"/>
      <c r="G89" s="69"/>
      <c r="I89" s="14"/>
    </row>
    <row r="90" spans="2:9" x14ac:dyDescent="0.2">
      <c r="E90" s="8"/>
      <c r="G90" s="69"/>
      <c r="I90" s="14"/>
    </row>
    <row r="91" spans="2:9" x14ac:dyDescent="0.2">
      <c r="E91" s="8"/>
      <c r="G91" s="69"/>
      <c r="I91" s="14"/>
    </row>
    <row r="92" spans="2:9" x14ac:dyDescent="0.2">
      <c r="E92" s="8"/>
      <c r="G92" s="69"/>
      <c r="I92" s="14"/>
    </row>
    <row r="93" spans="2:9" x14ac:dyDescent="0.2">
      <c r="E93" s="8"/>
      <c r="G93" s="69"/>
      <c r="I93" s="14"/>
    </row>
    <row r="94" spans="2:9" x14ac:dyDescent="0.2">
      <c r="E94" s="8"/>
      <c r="G94" s="69"/>
      <c r="I94" s="14"/>
    </row>
    <row r="95" spans="2:9" x14ac:dyDescent="0.2">
      <c r="E95" s="8"/>
      <c r="G95" s="69"/>
      <c r="I95" s="14"/>
    </row>
    <row r="96" spans="2:9" x14ac:dyDescent="0.2">
      <c r="E96" s="8"/>
      <c r="G96" s="69"/>
      <c r="I96" s="14"/>
    </row>
    <row r="97" spans="5:9" x14ac:dyDescent="0.2">
      <c r="E97" s="8"/>
      <c r="G97" s="69"/>
      <c r="I97" s="14"/>
    </row>
    <row r="98" spans="5:9" x14ac:dyDescent="0.2">
      <c r="E98" s="8"/>
      <c r="G98" s="69"/>
      <c r="I98" s="14"/>
    </row>
    <row r="99" spans="5:9" x14ac:dyDescent="0.2">
      <c r="E99" s="8"/>
      <c r="G99" s="69"/>
      <c r="I99" s="14"/>
    </row>
    <row r="100" spans="5:9" x14ac:dyDescent="0.2">
      <c r="E100" s="8"/>
      <c r="G100" s="69"/>
      <c r="I100" s="14"/>
    </row>
    <row r="101" spans="5:9" x14ac:dyDescent="0.2">
      <c r="E101" s="8"/>
      <c r="G101" s="69"/>
      <c r="I101" s="14"/>
    </row>
    <row r="102" spans="5:9" x14ac:dyDescent="0.2">
      <c r="E102" s="8"/>
      <c r="G102" s="69"/>
      <c r="I102" s="14"/>
    </row>
    <row r="103" spans="5:9" x14ac:dyDescent="0.2">
      <c r="E103" s="8"/>
      <c r="G103" s="69"/>
      <c r="I103" s="14"/>
    </row>
    <row r="104" spans="5:9" x14ac:dyDescent="0.2">
      <c r="E104" s="8"/>
      <c r="G104" s="69"/>
      <c r="I104" s="14"/>
    </row>
    <row r="105" spans="5:9" x14ac:dyDescent="0.2">
      <c r="E105" s="8"/>
      <c r="G105" s="69"/>
      <c r="I105" s="14"/>
    </row>
    <row r="106" spans="5:9" x14ac:dyDescent="0.2">
      <c r="E106" s="8"/>
      <c r="G106" s="69"/>
      <c r="I106" s="14"/>
    </row>
    <row r="107" spans="5:9" x14ac:dyDescent="0.2">
      <c r="E107" s="8"/>
      <c r="G107" s="69"/>
      <c r="I107" s="14"/>
    </row>
    <row r="108" spans="5:9" x14ac:dyDescent="0.2">
      <c r="E108" s="8"/>
      <c r="G108" s="69"/>
      <c r="I108" s="14"/>
    </row>
  </sheetData>
  <mergeCells count="2">
    <mergeCell ref="B1:C1"/>
    <mergeCell ref="B45:I45"/>
  </mergeCells>
  <conditionalFormatting sqref="G1:G3 G5:G44 G46:G108">
    <cfRule type="cellIs" dxfId="1" priority="2" stopIfTrue="1" operator="between">
      <formula>0.009</formula>
      <formula>-0.009</formula>
    </cfRule>
  </conditionalFormatting>
  <hyperlinks>
    <hyperlink ref="A2" location="Index!A1" display="-" xr:uid="{B74F47FB-4D86-49E3-AEC9-E568392B3628}"/>
  </hyperlinks>
  <pageMargins left="0.7" right="0.7" top="0.75" bottom="0.75" header="0.3" footer="0.3"/>
  <pageSetup paperSize="9" scale="63" orientation="portrait" r:id="rId1"/>
  <headerFooter>
    <oddFooter>&amp;C&amp;1#&amp;"Calibri"&amp;10&amp;K000000RESTRICTED</oddFooter>
    <evenFooter>&amp;LPUBLIC</evenFooter>
    <firstFooter>&amp;LPUBLIC</firstFooter>
  </headerFooter>
  <colBreaks count="1" manualBreakCount="1">
    <brk id="9" max="483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1290A-118F-4866-A68A-F394F1E14E64}">
  <dimension ref="A1:J98"/>
  <sheetViews>
    <sheetView view="pageBreakPreview" zoomScaleNormal="100" zoomScaleSheetLayoutView="100" workbookViewId="0"/>
  </sheetViews>
  <sheetFormatPr defaultColWidth="9.08984375" defaultRowHeight="10" x14ac:dyDescent="0.2"/>
  <cols>
    <col min="1" max="1" width="7.1796875" style="8" customWidth="1"/>
    <col min="2" max="2" width="52.7265625" style="8" bestFit="1" customWidth="1"/>
    <col min="3" max="3" width="17.453125" style="8" customWidth="1"/>
    <col min="4" max="4" width="13.90625" style="8" bestFit="1" customWidth="1"/>
    <col min="5" max="5" width="13.90625" style="9" bestFit="1" customWidth="1"/>
    <col min="6" max="6" width="12.7265625" style="11" bestFit="1" customWidth="1"/>
    <col min="7" max="7" width="6.7265625" style="17" bestFit="1" customWidth="1"/>
    <col min="8" max="8" width="11.81640625" style="14" bestFit="1" customWidth="1"/>
    <col min="9" max="9" width="10.08984375" style="8" bestFit="1" customWidth="1"/>
    <col min="10" max="16384" width="9.08984375" style="8"/>
  </cols>
  <sheetData>
    <row r="1" spans="1:10" s="1" customFormat="1" ht="16.75" customHeight="1" x14ac:dyDescent="0.35">
      <c r="B1" s="83" t="s">
        <v>15</v>
      </c>
      <c r="C1" s="84"/>
      <c r="D1" s="13"/>
      <c r="E1" s="6"/>
      <c r="F1" s="7"/>
      <c r="G1" s="17"/>
      <c r="H1" s="15"/>
    </row>
    <row r="2" spans="1:10" s="1" customFormat="1" ht="14.5" x14ac:dyDescent="0.35">
      <c r="A2" s="67" t="s">
        <v>268</v>
      </c>
      <c r="E2" s="6"/>
      <c r="F2" s="7"/>
      <c r="G2" s="17"/>
      <c r="H2" s="15"/>
    </row>
    <row r="3" spans="1:10" s="1" customFormat="1" ht="11.5" x14ac:dyDescent="0.25">
      <c r="B3" s="10" t="s">
        <v>9</v>
      </c>
      <c r="C3" s="2"/>
      <c r="D3" s="3"/>
      <c r="E3" s="4"/>
      <c r="F3" s="5"/>
      <c r="G3" s="17"/>
      <c r="H3" s="15"/>
    </row>
    <row r="4" spans="1:10" s="1" customFormat="1" ht="25.5" customHeight="1" x14ac:dyDescent="0.25">
      <c r="B4" s="24" t="s">
        <v>7</v>
      </c>
      <c r="C4" s="24" t="s">
        <v>8</v>
      </c>
      <c r="D4" s="25" t="s">
        <v>91</v>
      </c>
      <c r="E4" s="26" t="s">
        <v>0</v>
      </c>
      <c r="F4" s="27" t="s">
        <v>4</v>
      </c>
      <c r="G4" s="28" t="s">
        <v>5</v>
      </c>
      <c r="H4" s="29" t="s">
        <v>6</v>
      </c>
      <c r="I4" s="27" t="s">
        <v>24</v>
      </c>
      <c r="J4" s="12"/>
    </row>
    <row r="5" spans="1:10" ht="10.5" x14ac:dyDescent="0.25">
      <c r="B5" s="30" t="s">
        <v>216</v>
      </c>
      <c r="C5" s="31"/>
      <c r="D5" s="31"/>
      <c r="E5" s="32"/>
      <c r="F5" s="33"/>
      <c r="G5" s="34"/>
      <c r="H5" s="35"/>
      <c r="I5" s="31"/>
    </row>
    <row r="6" spans="1:10" ht="10.5" x14ac:dyDescent="0.25">
      <c r="B6" s="30" t="s">
        <v>16</v>
      </c>
      <c r="C6" s="31"/>
      <c r="D6" s="31"/>
      <c r="E6" s="32"/>
      <c r="F6" s="33"/>
      <c r="G6" s="34"/>
      <c r="H6" s="35"/>
      <c r="I6" s="31"/>
    </row>
    <row r="7" spans="1:10" x14ac:dyDescent="0.2">
      <c r="B7" s="31" t="s">
        <v>246</v>
      </c>
      <c r="C7" s="31" t="s">
        <v>247</v>
      </c>
      <c r="D7" s="31" t="s">
        <v>219</v>
      </c>
      <c r="E7" s="36">
        <v>2500</v>
      </c>
      <c r="F7" s="33">
        <v>2501.1075000000001</v>
      </c>
      <c r="G7" s="34">
        <v>12.8707443698574</v>
      </c>
      <c r="H7" s="37">
        <v>7.5649999999999995E-2</v>
      </c>
      <c r="I7" s="58"/>
    </row>
    <row r="8" spans="1:10" x14ac:dyDescent="0.2">
      <c r="B8" s="31" t="s">
        <v>248</v>
      </c>
      <c r="C8" s="31" t="s">
        <v>249</v>
      </c>
      <c r="D8" s="31" t="s">
        <v>219</v>
      </c>
      <c r="E8" s="36">
        <v>2500</v>
      </c>
      <c r="F8" s="33">
        <v>2494.4875000000002</v>
      </c>
      <c r="G8" s="34">
        <v>12.8366777302874</v>
      </c>
      <c r="H8" s="37">
        <v>7.8534000000000007E-2</v>
      </c>
      <c r="I8" s="58"/>
    </row>
    <row r="9" spans="1:10" ht="10.5" x14ac:dyDescent="0.25">
      <c r="B9" s="30" t="s">
        <v>17</v>
      </c>
      <c r="C9" s="30"/>
      <c r="D9" s="30"/>
      <c r="E9" s="38"/>
      <c r="F9" s="59">
        <f>SUM(F6:F8)</f>
        <v>4995.5950000000003</v>
      </c>
      <c r="G9" s="60">
        <f>SUM(G6:G8)</f>
        <v>25.7074221001448</v>
      </c>
      <c r="H9" s="41"/>
      <c r="I9" s="30"/>
    </row>
    <row r="10" spans="1:10" ht="10.5" x14ac:dyDescent="0.25">
      <c r="B10" s="44" t="s">
        <v>232</v>
      </c>
      <c r="C10" s="61"/>
      <c r="D10" s="61"/>
      <c r="E10" s="62"/>
      <c r="F10" s="63"/>
      <c r="G10" s="64"/>
      <c r="H10" s="35"/>
      <c r="I10" s="31"/>
    </row>
    <row r="11" spans="1:10" ht="10.5" x14ac:dyDescent="0.25">
      <c r="B11" s="30" t="s">
        <v>17</v>
      </c>
      <c r="C11" s="30"/>
      <c r="D11" s="30"/>
      <c r="E11" s="38"/>
      <c r="F11" s="42" t="s">
        <v>233</v>
      </c>
      <c r="G11" s="43" t="s">
        <v>233</v>
      </c>
      <c r="H11" s="41"/>
      <c r="I11" s="30"/>
    </row>
    <row r="12" spans="1:10" ht="10.5" x14ac:dyDescent="0.25">
      <c r="B12" s="44" t="s">
        <v>18</v>
      </c>
      <c r="C12" s="44"/>
      <c r="D12" s="44"/>
      <c r="E12" s="45"/>
      <c r="F12" s="65">
        <f>F9</f>
        <v>4995.5950000000003</v>
      </c>
      <c r="G12" s="66">
        <f>G9</f>
        <v>25.7074221001448</v>
      </c>
      <c r="H12" s="41"/>
      <c r="I12" s="30"/>
    </row>
    <row r="13" spans="1:10" ht="10.5" x14ac:dyDescent="0.25">
      <c r="B13" s="30" t="s">
        <v>25</v>
      </c>
      <c r="C13" s="31"/>
      <c r="D13" s="31"/>
      <c r="E13" s="32"/>
      <c r="F13" s="33"/>
      <c r="G13" s="34"/>
      <c r="H13" s="35"/>
      <c r="I13" s="31"/>
    </row>
    <row r="14" spans="1:10" ht="10.5" x14ac:dyDescent="0.25">
      <c r="B14" s="30" t="s">
        <v>26</v>
      </c>
      <c r="C14" s="31"/>
      <c r="D14" s="31"/>
      <c r="E14" s="32"/>
      <c r="F14" s="33"/>
      <c r="G14" s="34"/>
      <c r="H14" s="35"/>
      <c r="I14" s="31"/>
    </row>
    <row r="15" spans="1:10" x14ac:dyDescent="0.2">
      <c r="B15" s="31" t="s">
        <v>33</v>
      </c>
      <c r="C15" s="31" t="s">
        <v>34</v>
      </c>
      <c r="D15" s="31" t="s">
        <v>35</v>
      </c>
      <c r="E15" s="36">
        <v>480</v>
      </c>
      <c r="F15" s="33">
        <v>2266.1831999999999</v>
      </c>
      <c r="G15" s="34">
        <v>11.6618196788685</v>
      </c>
      <c r="H15" s="37">
        <v>7.5359999999999996E-2</v>
      </c>
      <c r="I15" s="58"/>
    </row>
    <row r="16" spans="1:10" x14ac:dyDescent="0.2">
      <c r="B16" s="31" t="s">
        <v>56</v>
      </c>
      <c r="C16" s="31" t="s">
        <v>57</v>
      </c>
      <c r="D16" s="31" t="s">
        <v>35</v>
      </c>
      <c r="E16" s="36">
        <v>480</v>
      </c>
      <c r="F16" s="33">
        <v>2264.1264000000001</v>
      </c>
      <c r="G16" s="34">
        <v>11.6512353489187</v>
      </c>
      <c r="H16" s="37">
        <v>7.4000999999999997E-2</v>
      </c>
      <c r="I16" s="58"/>
    </row>
    <row r="17" spans="2:9" x14ac:dyDescent="0.2">
      <c r="B17" s="31" t="s">
        <v>27</v>
      </c>
      <c r="C17" s="31" t="s">
        <v>28</v>
      </c>
      <c r="D17" s="31" t="s">
        <v>29</v>
      </c>
      <c r="E17" s="36">
        <v>460</v>
      </c>
      <c r="F17" s="33">
        <v>2166.8162000000002</v>
      </c>
      <c r="G17" s="34">
        <v>11.1504753021075</v>
      </c>
      <c r="H17" s="37">
        <v>7.3799000000000003E-2</v>
      </c>
      <c r="I17" s="58"/>
    </row>
    <row r="18" spans="2:9" x14ac:dyDescent="0.2">
      <c r="B18" s="31" t="s">
        <v>36</v>
      </c>
      <c r="C18" s="31" t="s">
        <v>37</v>
      </c>
      <c r="D18" s="31" t="s">
        <v>29</v>
      </c>
      <c r="E18" s="36">
        <v>300</v>
      </c>
      <c r="F18" s="33">
        <v>1410.4935</v>
      </c>
      <c r="G18" s="34">
        <v>7.2584250272511301</v>
      </c>
      <c r="H18" s="37">
        <v>7.3999999999999996E-2</v>
      </c>
      <c r="I18" s="58"/>
    </row>
    <row r="19" spans="2:9" x14ac:dyDescent="0.2">
      <c r="B19" s="31" t="s">
        <v>54</v>
      </c>
      <c r="C19" s="31" t="s">
        <v>55</v>
      </c>
      <c r="D19" s="31" t="s">
        <v>32</v>
      </c>
      <c r="E19" s="36">
        <v>200</v>
      </c>
      <c r="F19" s="33">
        <v>943.72699999999998</v>
      </c>
      <c r="G19" s="34">
        <v>4.8564361875418998</v>
      </c>
      <c r="H19" s="37">
        <v>7.5050000000000006E-2</v>
      </c>
      <c r="I19" s="58"/>
    </row>
    <row r="20" spans="2:9" x14ac:dyDescent="0.2">
      <c r="B20" s="31" t="s">
        <v>60</v>
      </c>
      <c r="C20" s="31" t="s">
        <v>61</v>
      </c>
      <c r="D20" s="31" t="s">
        <v>29</v>
      </c>
      <c r="E20" s="36">
        <v>200</v>
      </c>
      <c r="F20" s="33">
        <v>942.66499999999996</v>
      </c>
      <c r="G20" s="34">
        <v>4.8509711163601201</v>
      </c>
      <c r="H20" s="37">
        <v>7.3999999999999996E-2</v>
      </c>
      <c r="I20" s="58"/>
    </row>
    <row r="21" spans="2:9" ht="10.5" x14ac:dyDescent="0.25">
      <c r="B21" s="30" t="s">
        <v>17</v>
      </c>
      <c r="C21" s="30"/>
      <c r="D21" s="30"/>
      <c r="E21" s="38"/>
      <c r="F21" s="59">
        <f>SUM(F14:F20)</f>
        <v>9994.0113000000019</v>
      </c>
      <c r="G21" s="60">
        <f>SUM(G14:G20)</f>
        <v>51.429362661047854</v>
      </c>
      <c r="H21" s="41"/>
      <c r="I21" s="30"/>
    </row>
    <row r="22" spans="2:9" ht="10.5" x14ac:dyDescent="0.25">
      <c r="B22" s="44" t="s">
        <v>18</v>
      </c>
      <c r="C22" s="44"/>
      <c r="D22" s="44"/>
      <c r="E22" s="45"/>
      <c r="F22" s="46">
        <f>+F21</f>
        <v>9994.0113000000019</v>
      </c>
      <c r="G22" s="47">
        <f>+G21</f>
        <v>51.429362661047854</v>
      </c>
      <c r="H22" s="41"/>
      <c r="I22" s="30"/>
    </row>
    <row r="23" spans="2:9" ht="10.5" x14ac:dyDescent="0.25">
      <c r="B23" s="30" t="s">
        <v>84</v>
      </c>
      <c r="C23" s="31"/>
      <c r="D23" s="31"/>
      <c r="E23" s="32"/>
      <c r="F23" s="33"/>
      <c r="G23" s="34"/>
      <c r="H23" s="35"/>
      <c r="I23" s="31"/>
    </row>
    <row r="24" spans="2:9" x14ac:dyDescent="0.2">
      <c r="B24" s="31" t="s">
        <v>250</v>
      </c>
      <c r="C24" s="31" t="s">
        <v>251</v>
      </c>
      <c r="D24" s="31" t="s">
        <v>87</v>
      </c>
      <c r="E24" s="36">
        <v>2500000</v>
      </c>
      <c r="F24" s="33">
        <v>2524.625</v>
      </c>
      <c r="G24" s="34">
        <v>12.9917658496292</v>
      </c>
      <c r="H24" s="37">
        <v>6.1074600199999898E-2</v>
      </c>
      <c r="I24" s="58"/>
    </row>
    <row r="25" spans="2:9" x14ac:dyDescent="0.2">
      <c r="B25" s="31" t="s">
        <v>252</v>
      </c>
      <c r="C25" s="31" t="s">
        <v>253</v>
      </c>
      <c r="D25" s="31" t="s">
        <v>87</v>
      </c>
      <c r="E25" s="36">
        <v>1000000</v>
      </c>
      <c r="F25" s="33">
        <v>979.97699999999998</v>
      </c>
      <c r="G25" s="34">
        <v>5.0429793422872802</v>
      </c>
      <c r="H25" s="37">
        <v>6.9752850616124906E-2</v>
      </c>
      <c r="I25" s="58"/>
    </row>
    <row r="26" spans="2:9" x14ac:dyDescent="0.2">
      <c r="B26" s="31" t="s">
        <v>85</v>
      </c>
      <c r="C26" s="31" t="s">
        <v>86</v>
      </c>
      <c r="D26" s="31" t="s">
        <v>87</v>
      </c>
      <c r="E26" s="36">
        <v>500000</v>
      </c>
      <c r="F26" s="33">
        <v>499.96050000000002</v>
      </c>
      <c r="G26" s="34">
        <v>2.5728057632573198</v>
      </c>
      <c r="H26" s="37">
        <v>5.7078499999999997E-2</v>
      </c>
      <c r="I26" s="58"/>
    </row>
    <row r="27" spans="2:9" ht="10.5" x14ac:dyDescent="0.25">
      <c r="B27" s="30" t="s">
        <v>18</v>
      </c>
      <c r="C27" s="30"/>
      <c r="D27" s="30"/>
      <c r="E27" s="38"/>
      <c r="F27" s="39">
        <f>SUM(F24:F26)</f>
        <v>4004.5625</v>
      </c>
      <c r="G27" s="40">
        <f>SUM(G24:G26)</f>
        <v>20.607550955173799</v>
      </c>
      <c r="H27" s="41"/>
      <c r="I27" s="30"/>
    </row>
    <row r="28" spans="2:9" ht="10.5" x14ac:dyDescent="0.25">
      <c r="B28" s="30"/>
      <c r="C28" s="31"/>
      <c r="D28" s="31"/>
      <c r="E28" s="32"/>
      <c r="F28" s="33"/>
      <c r="G28" s="34"/>
      <c r="H28" s="35"/>
      <c r="I28" s="31"/>
    </row>
    <row r="29" spans="2:9" ht="10.5" x14ac:dyDescent="0.25">
      <c r="B29" s="30" t="s">
        <v>19</v>
      </c>
      <c r="C29" s="30"/>
      <c r="D29" s="30"/>
      <c r="E29" s="38"/>
      <c r="F29" s="39">
        <v>1226.4836817</v>
      </c>
      <c r="G29" s="40">
        <v>6.3115071787047503</v>
      </c>
      <c r="H29" s="37">
        <v>5.0684710000000001E-2</v>
      </c>
      <c r="I29" s="37"/>
    </row>
    <row r="30" spans="2:9" x14ac:dyDescent="0.2">
      <c r="B30" s="31"/>
      <c r="C30" s="31"/>
      <c r="D30" s="31"/>
      <c r="E30" s="32"/>
      <c r="F30" s="33"/>
      <c r="G30" s="34"/>
      <c r="H30" s="35"/>
      <c r="I30" s="31"/>
    </row>
    <row r="31" spans="2:9" ht="10.5" x14ac:dyDescent="0.25">
      <c r="B31" s="54" t="s">
        <v>21</v>
      </c>
      <c r="C31" s="54"/>
      <c r="D31" s="54"/>
      <c r="E31" s="55"/>
      <c r="F31" s="39">
        <f>F32-(F9+F21+F27+F29)</f>
        <v>-788.15170220000437</v>
      </c>
      <c r="G31" s="40">
        <f>G32-(G9+G21+G27+G29)</f>
        <v>-4.0558428950712084</v>
      </c>
      <c r="H31" s="41"/>
      <c r="I31" s="30"/>
    </row>
    <row r="32" spans="2:9" ht="10.5" x14ac:dyDescent="0.25">
      <c r="B32" s="48" t="s">
        <v>20</v>
      </c>
      <c r="C32" s="48"/>
      <c r="D32" s="48"/>
      <c r="E32" s="49"/>
      <c r="F32" s="50">
        <v>19432.500779499998</v>
      </c>
      <c r="G32" s="51">
        <v>100</v>
      </c>
      <c r="H32" s="52"/>
      <c r="I32" s="53"/>
    </row>
    <row r="34" spans="2:9" ht="10.5" x14ac:dyDescent="0.25">
      <c r="B34" s="22" t="s">
        <v>92</v>
      </c>
    </row>
    <row r="35" spans="2:9" ht="40" customHeight="1" x14ac:dyDescent="0.2">
      <c r="B35" s="85" t="s">
        <v>93</v>
      </c>
      <c r="C35" s="85"/>
      <c r="D35" s="85"/>
      <c r="E35" s="85"/>
      <c r="F35" s="85"/>
      <c r="G35" s="85"/>
      <c r="H35" s="85"/>
      <c r="I35" s="85"/>
    </row>
    <row r="36" spans="2:9" ht="10.5" x14ac:dyDescent="0.25">
      <c r="B36" s="22"/>
    </row>
    <row r="37" spans="2:9" ht="10.5" x14ac:dyDescent="0.2">
      <c r="B37" s="70" t="s">
        <v>22</v>
      </c>
      <c r="C37" s="72"/>
      <c r="D37" s="70"/>
      <c r="E37" s="8"/>
    </row>
    <row r="38" spans="2:9" ht="10.5" x14ac:dyDescent="0.2">
      <c r="B38" s="70"/>
      <c r="C38" s="70"/>
      <c r="D38" s="70"/>
      <c r="E38" s="8"/>
    </row>
    <row r="39" spans="2:9" ht="10.5" x14ac:dyDescent="0.2">
      <c r="B39" s="76" t="s">
        <v>269</v>
      </c>
      <c r="C39" s="70"/>
      <c r="D39" s="70"/>
      <c r="E39" s="8"/>
    </row>
    <row r="40" spans="2:9" ht="10.5" x14ac:dyDescent="0.2">
      <c r="B40" s="76" t="s">
        <v>270</v>
      </c>
      <c r="C40" s="70"/>
      <c r="D40" s="70"/>
      <c r="E40" s="8"/>
    </row>
    <row r="41" spans="2:9" ht="10.5" x14ac:dyDescent="0.2">
      <c r="B41" s="70"/>
      <c r="C41" s="70"/>
      <c r="D41" s="70"/>
      <c r="E41" s="8"/>
    </row>
    <row r="42" spans="2:9" ht="21" x14ac:dyDescent="0.2">
      <c r="B42" s="77" t="s">
        <v>271</v>
      </c>
      <c r="C42" s="78" t="s">
        <v>272</v>
      </c>
      <c r="D42" s="78" t="s">
        <v>274</v>
      </c>
      <c r="E42" s="79"/>
    </row>
    <row r="43" spans="2:9" x14ac:dyDescent="0.2">
      <c r="B43" s="80" t="s">
        <v>273</v>
      </c>
      <c r="C43" s="81">
        <v>1013.4167</v>
      </c>
      <c r="D43" s="81">
        <v>1014.8228</v>
      </c>
      <c r="E43" s="8"/>
    </row>
    <row r="44" spans="2:9" ht="10.5" x14ac:dyDescent="0.2">
      <c r="B44" s="70"/>
      <c r="C44" s="70"/>
      <c r="D44" s="70"/>
      <c r="E44" s="8"/>
    </row>
    <row r="45" spans="2:9" ht="10.5" x14ac:dyDescent="0.2">
      <c r="B45" s="76" t="s">
        <v>275</v>
      </c>
      <c r="C45" s="70"/>
      <c r="D45" s="70"/>
      <c r="E45" s="8"/>
    </row>
    <row r="46" spans="2:9" ht="10.5" x14ac:dyDescent="0.2">
      <c r="B46" s="76" t="s">
        <v>276</v>
      </c>
      <c r="C46" s="70"/>
      <c r="D46" s="70"/>
      <c r="E46" s="8"/>
    </row>
    <row r="47" spans="2:9" ht="10.5" x14ac:dyDescent="0.2">
      <c r="B47" s="76" t="s">
        <v>277</v>
      </c>
      <c r="C47" s="70"/>
      <c r="D47" s="70"/>
      <c r="E47" s="8"/>
    </row>
    <row r="48" spans="2:9" ht="10.5" x14ac:dyDescent="0.2">
      <c r="B48" s="82" t="s">
        <v>286</v>
      </c>
      <c r="C48" s="70"/>
      <c r="D48" s="70"/>
      <c r="E48" s="8"/>
    </row>
    <row r="49" spans="2:9" ht="10.5" x14ac:dyDescent="0.2">
      <c r="B49" s="76" t="s">
        <v>278</v>
      </c>
      <c r="C49" s="70"/>
      <c r="D49" s="70"/>
      <c r="E49" s="8"/>
    </row>
    <row r="50" spans="2:9" ht="10.5" x14ac:dyDescent="0.25">
      <c r="B50" s="22"/>
    </row>
    <row r="52" spans="2:9" ht="10.5" x14ac:dyDescent="0.25">
      <c r="B52" s="22" t="s">
        <v>23</v>
      </c>
      <c r="E52" s="8"/>
      <c r="G52" s="69"/>
      <c r="I52" s="14"/>
    </row>
    <row r="53" spans="2:9" x14ac:dyDescent="0.2">
      <c r="E53" s="8"/>
      <c r="G53" s="69"/>
      <c r="I53" s="14"/>
    </row>
    <row r="54" spans="2:9" x14ac:dyDescent="0.2">
      <c r="E54" s="8"/>
      <c r="G54" s="69"/>
      <c r="I54" s="14"/>
    </row>
    <row r="55" spans="2:9" x14ac:dyDescent="0.2">
      <c r="E55" s="8"/>
      <c r="G55" s="69"/>
      <c r="I55" s="14"/>
    </row>
    <row r="56" spans="2:9" x14ac:dyDescent="0.2">
      <c r="E56" s="8"/>
      <c r="G56" s="69"/>
      <c r="I56" s="14"/>
    </row>
    <row r="57" spans="2:9" x14ac:dyDescent="0.2">
      <c r="E57" s="8"/>
      <c r="G57" s="69"/>
      <c r="I57" s="14"/>
    </row>
    <row r="58" spans="2:9" x14ac:dyDescent="0.2">
      <c r="E58" s="8"/>
      <c r="G58" s="69"/>
      <c r="I58" s="14"/>
    </row>
    <row r="59" spans="2:9" x14ac:dyDescent="0.2">
      <c r="E59" s="8"/>
      <c r="G59" s="69"/>
      <c r="I59" s="14"/>
    </row>
    <row r="60" spans="2:9" x14ac:dyDescent="0.2">
      <c r="E60" s="8"/>
      <c r="G60" s="69"/>
      <c r="I60" s="14"/>
    </row>
    <row r="61" spans="2:9" x14ac:dyDescent="0.2">
      <c r="E61" s="8"/>
      <c r="G61" s="69"/>
      <c r="I61" s="14"/>
    </row>
    <row r="62" spans="2:9" x14ac:dyDescent="0.2">
      <c r="E62" s="8"/>
      <c r="G62" s="69"/>
      <c r="I62" s="14"/>
    </row>
    <row r="63" spans="2:9" x14ac:dyDescent="0.2">
      <c r="E63" s="8"/>
      <c r="G63" s="69"/>
      <c r="I63" s="14"/>
    </row>
    <row r="64" spans="2:9" x14ac:dyDescent="0.2">
      <c r="E64" s="8"/>
      <c r="G64" s="69"/>
      <c r="I64" s="14"/>
    </row>
    <row r="65" spans="2:9" x14ac:dyDescent="0.2">
      <c r="E65" s="8"/>
      <c r="G65" s="69"/>
      <c r="I65" s="14"/>
    </row>
    <row r="66" spans="2:9" x14ac:dyDescent="0.2">
      <c r="E66" s="8"/>
      <c r="G66" s="69"/>
      <c r="I66" s="14"/>
    </row>
    <row r="67" spans="2:9" x14ac:dyDescent="0.2">
      <c r="E67" s="8"/>
      <c r="G67" s="69"/>
      <c r="I67" s="14"/>
    </row>
    <row r="68" spans="2:9" x14ac:dyDescent="0.2">
      <c r="E68" s="8"/>
      <c r="G68" s="69"/>
      <c r="I68" s="14"/>
    </row>
    <row r="69" spans="2:9" x14ac:dyDescent="0.2">
      <c r="E69" s="8"/>
      <c r="G69" s="69"/>
      <c r="I69" s="14"/>
    </row>
    <row r="70" spans="2:9" x14ac:dyDescent="0.2">
      <c r="E70" s="8"/>
      <c r="G70" s="69"/>
      <c r="I70" s="14"/>
    </row>
    <row r="71" spans="2:9" x14ac:dyDescent="0.2">
      <c r="E71" s="8"/>
      <c r="G71" s="69"/>
      <c r="I71" s="14"/>
    </row>
    <row r="72" spans="2:9" x14ac:dyDescent="0.2">
      <c r="E72" s="8"/>
      <c r="G72" s="69"/>
      <c r="I72" s="14"/>
    </row>
    <row r="73" spans="2:9" x14ac:dyDescent="0.2">
      <c r="E73" s="8"/>
      <c r="G73" s="69"/>
      <c r="I73" s="14"/>
    </row>
    <row r="74" spans="2:9" x14ac:dyDescent="0.2">
      <c r="E74" s="8"/>
      <c r="G74" s="69"/>
      <c r="I74" s="14"/>
    </row>
    <row r="75" spans="2:9" ht="10.5" x14ac:dyDescent="0.25">
      <c r="B75" s="22" t="s">
        <v>254</v>
      </c>
      <c r="E75" s="8"/>
      <c r="G75" s="69"/>
      <c r="I75" s="14"/>
    </row>
    <row r="76" spans="2:9" ht="10.5" x14ac:dyDescent="0.25">
      <c r="B76" s="22" t="s">
        <v>261</v>
      </c>
      <c r="E76" s="8"/>
      <c r="G76" s="69"/>
      <c r="I76" s="14"/>
    </row>
    <row r="77" spans="2:9" x14ac:dyDescent="0.2">
      <c r="E77" s="8"/>
      <c r="G77" s="69"/>
      <c r="I77" s="14"/>
    </row>
    <row r="78" spans="2:9" x14ac:dyDescent="0.2">
      <c r="E78" s="8"/>
      <c r="G78" s="69"/>
      <c r="I78" s="14"/>
    </row>
    <row r="79" spans="2:9" x14ac:dyDescent="0.2">
      <c r="E79" s="8"/>
      <c r="G79" s="69"/>
      <c r="I79" s="14"/>
    </row>
    <row r="80" spans="2:9" x14ac:dyDescent="0.2">
      <c r="E80" s="8"/>
      <c r="G80" s="69"/>
      <c r="I80" s="14"/>
    </row>
    <row r="81" spans="5:9" x14ac:dyDescent="0.2">
      <c r="E81" s="8"/>
      <c r="G81" s="69"/>
      <c r="I81" s="14"/>
    </row>
    <row r="82" spans="5:9" x14ac:dyDescent="0.2">
      <c r="E82" s="8"/>
      <c r="G82" s="69"/>
      <c r="I82" s="14"/>
    </row>
    <row r="83" spans="5:9" x14ac:dyDescent="0.2">
      <c r="E83" s="8"/>
      <c r="G83" s="69"/>
      <c r="I83" s="14"/>
    </row>
    <row r="84" spans="5:9" x14ac:dyDescent="0.2">
      <c r="E84" s="8"/>
      <c r="G84" s="69"/>
      <c r="I84" s="14"/>
    </row>
    <row r="85" spans="5:9" x14ac:dyDescent="0.2">
      <c r="E85" s="8"/>
      <c r="G85" s="69"/>
      <c r="I85" s="14"/>
    </row>
    <row r="86" spans="5:9" x14ac:dyDescent="0.2">
      <c r="E86" s="8"/>
      <c r="G86" s="69"/>
      <c r="I86" s="14"/>
    </row>
    <row r="87" spans="5:9" x14ac:dyDescent="0.2">
      <c r="E87" s="8"/>
      <c r="G87" s="69"/>
      <c r="I87" s="14"/>
    </row>
    <row r="88" spans="5:9" x14ac:dyDescent="0.2">
      <c r="E88" s="8"/>
      <c r="G88" s="69"/>
      <c r="I88" s="14"/>
    </row>
    <row r="89" spans="5:9" x14ac:dyDescent="0.2">
      <c r="E89" s="8"/>
      <c r="G89" s="69"/>
      <c r="I89" s="14"/>
    </row>
    <row r="90" spans="5:9" x14ac:dyDescent="0.2">
      <c r="E90" s="8"/>
      <c r="G90" s="69"/>
      <c r="I90" s="14"/>
    </row>
    <row r="91" spans="5:9" x14ac:dyDescent="0.2">
      <c r="E91" s="8"/>
      <c r="G91" s="69"/>
      <c r="I91" s="14"/>
    </row>
    <row r="92" spans="5:9" x14ac:dyDescent="0.2">
      <c r="E92" s="8"/>
      <c r="G92" s="69"/>
      <c r="I92" s="14"/>
    </row>
    <row r="93" spans="5:9" x14ac:dyDescent="0.2">
      <c r="E93" s="8"/>
      <c r="G93" s="69"/>
      <c r="I93" s="14"/>
    </row>
    <row r="94" spans="5:9" x14ac:dyDescent="0.2">
      <c r="E94" s="8"/>
      <c r="G94" s="69"/>
      <c r="I94" s="14"/>
    </row>
    <row r="95" spans="5:9" x14ac:dyDescent="0.2">
      <c r="E95" s="8"/>
      <c r="G95" s="69"/>
      <c r="I95" s="14"/>
    </row>
    <row r="96" spans="5:9" x14ac:dyDescent="0.2">
      <c r="E96" s="8"/>
      <c r="G96" s="69"/>
      <c r="I96" s="14"/>
    </row>
    <row r="97" spans="5:9" x14ac:dyDescent="0.2">
      <c r="E97" s="8"/>
      <c r="G97" s="69"/>
      <c r="I97" s="14"/>
    </row>
    <row r="98" spans="5:9" x14ac:dyDescent="0.2">
      <c r="E98" s="8"/>
      <c r="G98" s="69"/>
      <c r="I98" s="14"/>
    </row>
  </sheetData>
  <mergeCells count="2">
    <mergeCell ref="B1:C1"/>
    <mergeCell ref="B35:I35"/>
  </mergeCells>
  <conditionalFormatting sqref="G1:G3 G5:G34 G36:G98">
    <cfRule type="cellIs" dxfId="0" priority="2" stopIfTrue="1" operator="between">
      <formula>0.009</formula>
      <formula>-0.009</formula>
    </cfRule>
  </conditionalFormatting>
  <hyperlinks>
    <hyperlink ref="A2" location="Index!A1" display="-" xr:uid="{490940E8-D0D6-497C-9AD6-E9E4B45A3CF8}"/>
  </hyperlinks>
  <pageMargins left="0.7" right="0.7" top="0.75" bottom="0.75" header="0.3" footer="0.3"/>
  <pageSetup paperSize="9" scale="62" orientation="portrait" r:id="rId1"/>
  <headerFooter>
    <oddFooter>&amp;C&amp;1#&amp;"Calibri"&amp;10&amp;K000000RESTRICTED</oddFooter>
    <evenFooter>&amp;LPUBLIC</evenFooter>
    <firstFooter>&amp;LPUBLIC</firstFooter>
  </headerFooter>
  <colBreaks count="1" manualBreakCount="1">
    <brk id="9" max="47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Index</vt:lpstr>
      <vt:lpstr>JBMMF</vt:lpstr>
      <vt:lpstr>JBOF</vt:lpstr>
      <vt:lpstr>JBLF</vt:lpstr>
      <vt:lpstr>JBN8-13</vt:lpstr>
      <vt:lpstr>JBLOW</vt:lpstr>
      <vt:lpstr>JBSHORT</vt:lpstr>
      <vt:lpstr>JBLF!Print_Area</vt:lpstr>
      <vt:lpstr>JBLOW!Print_Area</vt:lpstr>
      <vt:lpstr>JBMMF!Print_Area</vt:lpstr>
      <vt:lpstr>'JBN8-13'!Print_Area</vt:lpstr>
      <vt:lpstr>JBOF!Print_Area</vt:lpstr>
      <vt:lpstr>JBSHORT!Print_Area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PUBLIC</cp:keywords>
  <dc:description>PUBLIC</dc:description>
  <cp:lastModifiedBy/>
  <dcterms:created xsi:type="dcterms:W3CDTF">2006-09-16T00:00:00Z</dcterms:created>
  <dcterms:modified xsi:type="dcterms:W3CDTF">2026-05-18T12:17:59Z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urce">
    <vt:lpwstr>Internal</vt:lpwstr>
  </property>
  <property fmtid="{D5CDD505-2E9C-101B-9397-08002B2CF9AE}" pid="3" name="Footers">
    <vt:lpwstr>Footers</vt:lpwstr>
  </property>
  <property fmtid="{D5CDD505-2E9C-101B-9397-08002B2CF9AE}" pid="4" name="MSIP_Label_f851b4f6-a95e-46a7-8457-84c26f440032_Enabled">
    <vt:lpwstr>true</vt:lpwstr>
  </property>
  <property fmtid="{D5CDD505-2E9C-101B-9397-08002B2CF9AE}" pid="5" name="MSIP_Label_f851b4f6-a95e-46a7-8457-84c26f440032_SetDate">
    <vt:lpwstr>2025-12-04T08:50:42Z</vt:lpwstr>
  </property>
  <property fmtid="{D5CDD505-2E9C-101B-9397-08002B2CF9AE}" pid="6" name="MSIP_Label_f851b4f6-a95e-46a7-8457-84c26f440032_Method">
    <vt:lpwstr>Privileged</vt:lpwstr>
  </property>
  <property fmtid="{D5CDD505-2E9C-101B-9397-08002B2CF9AE}" pid="7" name="MSIP_Label_f851b4f6-a95e-46a7-8457-84c26f440032_Name">
    <vt:lpwstr>CLARESTRI</vt:lpwstr>
  </property>
  <property fmtid="{D5CDD505-2E9C-101B-9397-08002B2CF9AE}" pid="8" name="MSIP_Label_f851b4f6-a95e-46a7-8457-84c26f440032_SiteId">
    <vt:lpwstr>e0fd434d-ba64-497b-90d2-859c472e1a92</vt:lpwstr>
  </property>
  <property fmtid="{D5CDD505-2E9C-101B-9397-08002B2CF9AE}" pid="9" name="MSIP_Label_f851b4f6-a95e-46a7-8457-84c26f440032_ActionId">
    <vt:lpwstr>49350c0e-e69c-418e-b18a-2209837d064f</vt:lpwstr>
  </property>
  <property fmtid="{D5CDD505-2E9C-101B-9397-08002B2CF9AE}" pid="10" name="MSIP_Label_f851b4f6-a95e-46a7-8457-84c26f440032_ContentBits">
    <vt:lpwstr>2</vt:lpwstr>
  </property>
  <property fmtid="{D5CDD505-2E9C-101B-9397-08002B2CF9AE}" pid="11" name="Classification">
    <vt:lpwstr>RESTRICTED</vt:lpwstr>
  </property>
</Properties>
</file>