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filterPrivacy="1" defaultThemeVersion="124226"/>
  <xr:revisionPtr revIDLastSave="0" documentId="13_ncr:1_{61B64150-661E-4110-BB75-9506A5FAF5F9}" xr6:coauthVersionLast="47" xr6:coauthVersionMax="47" xr10:uidLastSave="{00000000-0000-0000-0000-000000000000}"/>
  <bookViews>
    <workbookView xWindow="-120" yWindow="-120" windowWidth="51840" windowHeight="21120" xr2:uid="{7291B499-DD8C-4F12-BA28-9EE7F24AB421}"/>
  </bookViews>
  <sheets>
    <sheet name="Index" sheetId="2" r:id="rId1"/>
    <sheet name="JBMMF" sheetId="4" r:id="rId2"/>
    <sheet name="JBOF" sheetId="5" r:id="rId3"/>
    <sheet name="JBLF" sheetId="6" r:id="rId4"/>
    <sheet name="JBN8-13" sheetId="7" r:id="rId5"/>
    <sheet name="JBLOW" sheetId="8" r:id="rId6"/>
    <sheet name="JBSHORT" sheetId="9" r:id="rId7"/>
    <sheet name="JBN50" sheetId="10" r:id="rId8"/>
    <sheet name="JBNNX50" sheetId="11" r:id="rId9"/>
    <sheet name="JBNM150" sheetId="12" r:id="rId10"/>
    <sheet name="JBNS250" sheetId="13" r:id="rId11"/>
    <sheet name="JBFLEXI" sheetId="14" r:id="rId12"/>
    <sheet name="JBARB" sheetId="15" r:id="rId13"/>
    <sheet name="JBSECRO" sheetId="16" r:id="rId14"/>
  </sheets>
  <definedNames>
    <definedName name="_xlnm.Print_Area" localSheetId="12">JBARB!$B$1:$H$357</definedName>
    <definedName name="_xlnm.Print_Area" localSheetId="11">JBFLEXI!$B$1:$H$232</definedName>
    <definedName name="_xlnm.Print_Area" localSheetId="3">JBLF!$B$1:$I$124</definedName>
    <definedName name="_xlnm.Print_Area" localSheetId="5">JBLOW!$B$1:$I$116</definedName>
    <definedName name="_xlnm.Print_Area" localSheetId="1">JBMMF!$B$1:$I$117</definedName>
    <definedName name="_xlnm.Print_Area" localSheetId="7">'JBN50'!$B$1:$H$117</definedName>
    <definedName name="_xlnm.Print_Area" localSheetId="4">'JBN8-13'!$B$1:$I$76</definedName>
    <definedName name="_xlnm.Print_Area" localSheetId="9">JBNM150!$B$1:$H$219</definedName>
    <definedName name="_xlnm.Print_Area" localSheetId="8">JBNNX50!$B$1:$H$116</definedName>
    <definedName name="_xlnm.Print_Area" localSheetId="10">JBNS250!$B$1:$H$318</definedName>
    <definedName name="_xlnm.Print_Area" localSheetId="2">JBOF!$B$1:$I$101</definedName>
    <definedName name="_xlnm.Print_Area" localSheetId="13">JBSECRO!$B$1:$H$410</definedName>
    <definedName name="_xlnm.Print_Area" localSheetId="6">JBSHORT!$B$1:$I$98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6" i="15" l="1"/>
  <c r="G296" i="16"/>
  <c r="F296" i="16"/>
  <c r="G288" i="16"/>
  <c r="G282" i="16"/>
  <c r="F282" i="16"/>
  <c r="F289" i="16" s="1"/>
  <c r="G174" i="15"/>
  <c r="F174" i="15"/>
  <c r="G89" i="15"/>
  <c r="F89" i="15"/>
  <c r="G84" i="15"/>
  <c r="F84" i="15"/>
  <c r="G77" i="15"/>
  <c r="F77" i="15"/>
  <c r="G128" i="14"/>
  <c r="F128" i="14"/>
  <c r="G120" i="14"/>
  <c r="G114" i="14"/>
  <c r="F114" i="14"/>
  <c r="F121" i="14" s="1"/>
  <c r="G257" i="13"/>
  <c r="G263" i="13" s="1"/>
  <c r="F257" i="13"/>
  <c r="F263" i="13" s="1"/>
  <c r="G157" i="12"/>
  <c r="G163" i="12" s="1"/>
  <c r="F157" i="12"/>
  <c r="F163" i="12" s="1"/>
  <c r="G57" i="11"/>
  <c r="G60" i="11" s="1"/>
  <c r="F57" i="11"/>
  <c r="F60" i="11" s="1"/>
  <c r="G57" i="10"/>
  <c r="G63" i="10" s="1"/>
  <c r="F57" i="10"/>
  <c r="F63" i="10" s="1"/>
  <c r="G28" i="9"/>
  <c r="F28" i="9"/>
  <c r="G24" i="9"/>
  <c r="G25" i="9" s="1"/>
  <c r="F24" i="9"/>
  <c r="F25" i="9" s="1"/>
  <c r="G14" i="9"/>
  <c r="F14" i="9"/>
  <c r="G42" i="8"/>
  <c r="F42" i="8"/>
  <c r="G36" i="8"/>
  <c r="F36" i="8"/>
  <c r="G32" i="8"/>
  <c r="F32" i="8"/>
  <c r="G16" i="8"/>
  <c r="F16" i="8"/>
  <c r="G9" i="7"/>
  <c r="G13" i="7" s="1"/>
  <c r="F9" i="7"/>
  <c r="F13" i="7" s="1"/>
  <c r="G55" i="6"/>
  <c r="F55" i="6"/>
  <c r="G51" i="6"/>
  <c r="F51" i="6"/>
  <c r="G40" i="6"/>
  <c r="F40" i="6"/>
  <c r="G24" i="6"/>
  <c r="F24" i="6"/>
  <c r="G10" i="5"/>
  <c r="G34" i="5" s="1"/>
  <c r="F10" i="5"/>
  <c r="F11" i="5" s="1"/>
  <c r="G48" i="4"/>
  <c r="F48" i="4"/>
  <c r="G45" i="4"/>
  <c r="F45" i="4"/>
  <c r="G41" i="4"/>
  <c r="F41" i="4"/>
  <c r="G36" i="4"/>
  <c r="F36" i="4"/>
  <c r="G30" i="4"/>
  <c r="F30" i="4"/>
  <c r="G289" i="16" l="1"/>
  <c r="G93" i="15"/>
  <c r="F32" i="9"/>
  <c r="G32" i="9"/>
  <c r="F59" i="6"/>
  <c r="G52" i="6"/>
  <c r="G121" i="14"/>
  <c r="G80" i="15"/>
  <c r="F80" i="15"/>
  <c r="F93" i="15"/>
  <c r="G59" i="6"/>
  <c r="F52" i="4"/>
  <c r="F285" i="16"/>
  <c r="G285" i="16"/>
  <c r="F85" i="15"/>
  <c r="G85" i="15"/>
  <c r="G117" i="14"/>
  <c r="F117" i="14"/>
  <c r="F260" i="13"/>
  <c r="G260" i="13"/>
  <c r="F160" i="12"/>
  <c r="G160" i="12"/>
  <c r="F63" i="11"/>
  <c r="G63" i="11"/>
  <c r="F60" i="10"/>
  <c r="G60" i="10"/>
  <c r="F17" i="9"/>
  <c r="G17" i="9"/>
  <c r="F47" i="8"/>
  <c r="G47" i="8"/>
  <c r="F43" i="8"/>
  <c r="G43" i="8"/>
  <c r="F19" i="8"/>
  <c r="G19" i="8"/>
  <c r="F52" i="6"/>
  <c r="F34" i="5"/>
  <c r="G11" i="5"/>
  <c r="G52" i="4"/>
  <c r="F42" i="4"/>
  <c r="G42" i="4"/>
</calcChain>
</file>

<file path=xl/sharedStrings.xml><?xml version="1.0" encoding="utf-8"?>
<sst xmlns="http://schemas.openxmlformats.org/spreadsheetml/2006/main" count="4369" uniqueCount="1540">
  <si>
    <t>Quantity</t>
  </si>
  <si>
    <t>Sr No.</t>
  </si>
  <si>
    <t>Short Name</t>
  </si>
  <si>
    <t>Scheme Name</t>
  </si>
  <si>
    <t>Market/Fair Value
 (Rs. in Lakhs)</t>
  </si>
  <si>
    <t>% to Net
 Assets</t>
  </si>
  <si>
    <t xml:space="preserve">Yield to Maturity </t>
  </si>
  <si>
    <t xml:space="preserve">Name of the Instrument </t>
  </si>
  <si>
    <t>ISIN</t>
  </si>
  <si>
    <t>JioBlackRock Money Market Fund</t>
  </si>
  <si>
    <t>JioBlackRock Overnight Fund</t>
  </si>
  <si>
    <t>JioBlackRock Liquid Fund</t>
  </si>
  <si>
    <t>JioBlackRock Nifty 8-13 yr G-Sec Index Fund</t>
  </si>
  <si>
    <t>JioBlackRock Low Duration Fund</t>
  </si>
  <si>
    <t>JioBlackRock Short Duration Fund</t>
  </si>
  <si>
    <t>JioBlackRock Nifty 50 Index Fund</t>
  </si>
  <si>
    <t>JioBlackRock Nifty Next 50 Index Fund</t>
  </si>
  <si>
    <t>JioBlackRock Nifty Midcap 150 Index Fund</t>
  </si>
  <si>
    <t>JioBlackRock Nifty Smallcap 250 Index Fund</t>
  </si>
  <si>
    <t>JioBlackRock Flexi Cap Fund</t>
  </si>
  <si>
    <t>JioBlackRock Arbitrage Fund</t>
  </si>
  <si>
    <t>JioBlackRock Sector Rotation Fund</t>
  </si>
  <si>
    <t>TREPS</t>
  </si>
  <si>
    <t>Grand Total</t>
  </si>
  <si>
    <t>Net Receivables / (Payables)</t>
  </si>
  <si>
    <t>Industry Classification</t>
  </si>
  <si>
    <t xml:space="preserve">Scheme Risk-O-Meter </t>
  </si>
  <si>
    <t>Yield to Call ^</t>
  </si>
  <si>
    <t>Money Market Instruments</t>
  </si>
  <si>
    <t>Certificate of Deposit</t>
  </si>
  <si>
    <t>Union Bank of India (16-Mar-2027) **</t>
  </si>
  <si>
    <t>INE692A16LS3</t>
  </si>
  <si>
    <t>ICRA A1+</t>
  </si>
  <si>
    <t>Small Industries Development Bank of India (26-Feb-2027) **</t>
  </si>
  <si>
    <t>INE556F16CC2</t>
  </si>
  <si>
    <t>CARE A1+</t>
  </si>
  <si>
    <t>Bank of Baroda (05-Mar-2027) **</t>
  </si>
  <si>
    <t>INE028A16LR2</t>
  </si>
  <si>
    <t>CRISIL A1+</t>
  </si>
  <si>
    <t>National Bank For Agriculture &amp; Rural Development (17-Mar-2027) **</t>
  </si>
  <si>
    <t>INE261F16AP5</t>
  </si>
  <si>
    <t>Axis Bank Ltd (17-Dec-2026) **</t>
  </si>
  <si>
    <t>INE238AD6CB1</t>
  </si>
  <si>
    <t>Small Industries Development Bank of India (25-Mar-2027)</t>
  </si>
  <si>
    <t>INE556F16CD0</t>
  </si>
  <si>
    <t>Canara Bank (25-Mar-2027) **</t>
  </si>
  <si>
    <t>INE476A16I26</t>
  </si>
  <si>
    <t>Axis Bank Ltd (14-Jan-2027) **</t>
  </si>
  <si>
    <t>INE238AD6BW9</t>
  </si>
  <si>
    <t>HDFC Bank Ltd (15-Feb-2027) **</t>
  </si>
  <si>
    <t>INE040A16JC3</t>
  </si>
  <si>
    <t>HDFC Bank Ltd (05-Mar-2027) **</t>
  </si>
  <si>
    <t>INE040A16IU7</t>
  </si>
  <si>
    <t>Bank of Baroda (08-Mar-2027) **</t>
  </si>
  <si>
    <t>INE028A16LS0</t>
  </si>
  <si>
    <t>Punjab National Bank (09-Mar-2027) **</t>
  </si>
  <si>
    <t>INE160A16UQ6</t>
  </si>
  <si>
    <t>Canara Bank (11-Mar-2027) **</t>
  </si>
  <si>
    <t>INE476A16H84</t>
  </si>
  <si>
    <t>Canara Bank (12-Mar-2027) **</t>
  </si>
  <si>
    <t>INE476A16H92</t>
  </si>
  <si>
    <t>HDFC Bank Ltd (12-Mar-2027)</t>
  </si>
  <si>
    <t>INE040A16IZ6</t>
  </si>
  <si>
    <t>Union Bank of India (15-Mar-2027) **</t>
  </si>
  <si>
    <t>INE692A16LP9</t>
  </si>
  <si>
    <t>Federal Bank Ltd (12-Mar-2027) **</t>
  </si>
  <si>
    <t>INE171A16NM7</t>
  </si>
  <si>
    <t>National Bank For Agriculture &amp; Rural Development (02-Mar-2027) **</t>
  </si>
  <si>
    <t>INE261F16AM2</t>
  </si>
  <si>
    <t>National Bank For Agriculture &amp; Rural Development (04-Feb-2027) **</t>
  </si>
  <si>
    <t>INE261F16AJ8</t>
  </si>
  <si>
    <t>Bank of Baroda (03-Feb-2027)</t>
  </si>
  <si>
    <t>INE028A16LE0</t>
  </si>
  <si>
    <t>HDFC Bank Ltd (24-Feb-2027) **</t>
  </si>
  <si>
    <t>INE040A16IO0</t>
  </si>
  <si>
    <t>Canara Bank (04-Mar-2027) **</t>
  </si>
  <si>
    <t>INE476A16H43</t>
  </si>
  <si>
    <t>Punjab National Bank (04-Mar-2027) **</t>
  </si>
  <si>
    <t>INE160A16UM5</t>
  </si>
  <si>
    <t>Sub Total</t>
  </si>
  <si>
    <t>Commercial Paper</t>
  </si>
  <si>
    <t>LIC Housing Finance Ltd (23-Feb-2027) **</t>
  </si>
  <si>
    <t>INE115A14FR4</t>
  </si>
  <si>
    <t>Cholamandalam Investment and Finance Co Ltd (04-Feb-2027) **</t>
  </si>
  <si>
    <t>INE121A14YI2</t>
  </si>
  <si>
    <t>Aditya Birla Housing Finance Ltd (09-Mar-2027) **</t>
  </si>
  <si>
    <t>INE831R14GA4</t>
  </si>
  <si>
    <t>Larsen &amp; Toubro Ltd (19-Mar-2027) **</t>
  </si>
  <si>
    <t>INE498L14FQ3</t>
  </si>
  <si>
    <t>Treasury Bill</t>
  </si>
  <si>
    <t>364 DTB (03-DEC-2026)</t>
  </si>
  <si>
    <t>IN002025Z369</t>
  </si>
  <si>
    <t xml:space="preserve"> SOVEREIGN</t>
  </si>
  <si>
    <t>364 DTB (10-DEC-2026)</t>
  </si>
  <si>
    <t>IN002025Z377</t>
  </si>
  <si>
    <t>364 DTB (19-FEB-2027)</t>
  </si>
  <si>
    <t>IN002025Z468</t>
  </si>
  <si>
    <t>Total</t>
  </si>
  <si>
    <t>Government Securities</t>
  </si>
  <si>
    <t>5.63% GOI 2026 (12-APR-2026)</t>
  </si>
  <si>
    <t>IN0020210012</t>
  </si>
  <si>
    <t>SOVEREIGN</t>
  </si>
  <si>
    <t>Alternative Investment Fund</t>
  </si>
  <si>
    <t>Corporate Debt Market Development Fund Class A2</t>
  </si>
  <si>
    <t>INF0RQ622028</t>
  </si>
  <si>
    <t>Rating</t>
  </si>
  <si>
    <t>** Non Traded Security</t>
  </si>
  <si>
    <t>^ It is disclosed for Perpetual Bond issued by Banks (i.e. AT-1 Bond / Tier 1 Bond / Tier 2 Bond), as per AMFI Best Practices Guidelines Circular no. 91/2020-21 dated March 24, 2021 on Valuation of AT-1 Bonds and Tier 2 Bonds. As per SEBI Circular SEBI/HO/IMD/PoD1/CIR/P/2024/106 dated August 05, 2024, valuation of AT-1 Bonds are done on Yield to Call basis w.e.f. August 07, 2024. YTC of AT-1 Bonds are now same as it’s YTM% and hence it is not disclosed separately under YTC%.</t>
  </si>
  <si>
    <t>182 DTB (16-APR-2026)</t>
  </si>
  <si>
    <t>IN002025Y297</t>
  </si>
  <si>
    <t>91 DTB (23-APR-2026)</t>
  </si>
  <si>
    <t>IN002025X422</t>
  </si>
  <si>
    <t>364 DTB (10-APR-2026)</t>
  </si>
  <si>
    <t>IN002025Z021</t>
  </si>
  <si>
    <t>Reverse Repo</t>
  </si>
  <si>
    <t>Reverse Repo (02-Apr-2026)</t>
  </si>
  <si>
    <t>Axis Bank Ltd (25-May-2026) **</t>
  </si>
  <si>
    <t>INE238AD6BB3</t>
  </si>
  <si>
    <t>Canara Bank (27-May-2026) **</t>
  </si>
  <si>
    <t>INE476A16H19</t>
  </si>
  <si>
    <t>HDFC Bank Ltd (04-Jun-2026) **</t>
  </si>
  <si>
    <t>INE040A16HT1</t>
  </si>
  <si>
    <t>Federal Bank Ltd (17-Jun-2026) **</t>
  </si>
  <si>
    <t>INE171A16NN5</t>
  </si>
  <si>
    <t>Punjab &amp; Sind Bank (19-Jun-2026) **</t>
  </si>
  <si>
    <t>INE608A16TB8</t>
  </si>
  <si>
    <t>Union Bank of India (26-May-2026) **</t>
  </si>
  <si>
    <t>INE692A16KG0</t>
  </si>
  <si>
    <t>Bank of Baroda (08-Apr-2026) **</t>
  </si>
  <si>
    <t>INE028A16JQ8</t>
  </si>
  <si>
    <t>Bank of India (19-May-2026) **</t>
  </si>
  <si>
    <t>INE084A16EU4</t>
  </si>
  <si>
    <t>INE476A16F60</t>
  </si>
  <si>
    <t>Bank of Baroda (04-Jun-2026) **</t>
  </si>
  <si>
    <t>INE028A16LQ4</t>
  </si>
  <si>
    <t>HDFC Bank Ltd (25-May-2026) **</t>
  </si>
  <si>
    <t>INE040A16HX3</t>
  </si>
  <si>
    <t>Canara Bank (26-May-2026) **</t>
  </si>
  <si>
    <t>INE476A16E87</t>
  </si>
  <si>
    <t>Indian Bank (08-Jun-2026) **</t>
  </si>
  <si>
    <t>INE562A16QR9</t>
  </si>
  <si>
    <t>Canara Bank (29-Apr-2026) **</t>
  </si>
  <si>
    <t>INE476A16I59</t>
  </si>
  <si>
    <t>Bank of Baroda (25-May-2026)</t>
  </si>
  <si>
    <t>INE028A16JR6</t>
  </si>
  <si>
    <t>Canara Bank (15-May-2026)</t>
  </si>
  <si>
    <t>INE476A16E79</t>
  </si>
  <si>
    <t>Union Bank of India (25-Jun-2026) **</t>
  </si>
  <si>
    <t>INE692A16JQ1</t>
  </si>
  <si>
    <t>Kotak Securities Ltd (05-Jun-2026) **</t>
  </si>
  <si>
    <t>INE028E14VK3</t>
  </si>
  <si>
    <t>HDFC Securities Ltd (27-May-2026) **</t>
  </si>
  <si>
    <t>INE700G14SS1</t>
  </si>
  <si>
    <t>National Bank For Agriculture &amp; Rural Development (04-Jun-2026) **</t>
  </si>
  <si>
    <t>INE261F14OV9</t>
  </si>
  <si>
    <t>Export-Import Bank Of India (05-Jun-2026) **</t>
  </si>
  <si>
    <t>INE514E14TG4</t>
  </si>
  <si>
    <t>HDFC Securities Ltd (08-Jun-2026) **</t>
  </si>
  <si>
    <t>INE700G14SW3</t>
  </si>
  <si>
    <t>National Bank For Agriculture &amp; Rural Development (16-Jun-2026) **</t>
  </si>
  <si>
    <t>INE261F14PB8</t>
  </si>
  <si>
    <t>Birla Group Holdings Pvt Ltd (19-Jun-2026) **</t>
  </si>
  <si>
    <t>INE09OL14JC8</t>
  </si>
  <si>
    <t>Can Fin Homes Ltd (20-May-2026) **</t>
  </si>
  <si>
    <t>INE477A14EC3</t>
  </si>
  <si>
    <t>Export-Import Bank Of India (27-May-2026) **</t>
  </si>
  <si>
    <t>INE514E14TF6</t>
  </si>
  <si>
    <t>ICICI Home Finance Co Ltd (17-Jun-2026) **</t>
  </si>
  <si>
    <t>INE071G14HR2</t>
  </si>
  <si>
    <t>Aditya Birla Housing Finance Ltd (07-May-2026) **</t>
  </si>
  <si>
    <t>INE831R14FU4</t>
  </si>
  <si>
    <t>Axis Finance Ltd (24-Apr-2026) **</t>
  </si>
  <si>
    <t>INE891K14PR8</t>
  </si>
  <si>
    <t>ICICI Securities Ltd (20-Apr-2026) **</t>
  </si>
  <si>
    <t>INE763G14B54</t>
  </si>
  <si>
    <t>ICICI Securities Ltd (05-Jun-2026) **</t>
  </si>
  <si>
    <t>INE763G14C04</t>
  </si>
  <si>
    <t>364 DTB (23-APR-2026)</t>
  </si>
  <si>
    <t>IN002025Z047</t>
  </si>
  <si>
    <t>364 DTB (07-MAY-2026)</t>
  </si>
  <si>
    <t>IN002025Z062</t>
  </si>
  <si>
    <t>91 DTB (07-MAY-2026)</t>
  </si>
  <si>
    <t>IN002025X448</t>
  </si>
  <si>
    <t>91 DTB (17-APR-2026)</t>
  </si>
  <si>
    <t>IN002025X414</t>
  </si>
  <si>
    <t>364 DTB (16-APR-2026)</t>
  </si>
  <si>
    <t>IN002025Z039</t>
  </si>
  <si>
    <t>91 DTB (14-MAY-2026)</t>
  </si>
  <si>
    <t>IN002025X455</t>
  </si>
  <si>
    <t>182 DTB (08-MAY-2026)</t>
  </si>
  <si>
    <t>IN002025Y321</t>
  </si>
  <si>
    <t>6.48% GOI 2035 (06-OCT-2035)</t>
  </si>
  <si>
    <t>IN0020250091</t>
  </si>
  <si>
    <t>6.33% GOI 2035 (05-MAY-2035)</t>
  </si>
  <si>
    <t>IN0020250026</t>
  </si>
  <si>
    <t>6.79% GOI 2034 (07-OCT-2034)</t>
  </si>
  <si>
    <t>IN0020240126</t>
  </si>
  <si>
    <t>Debt Instruments</t>
  </si>
  <si>
    <t>(a) Listed / awaiting listing on Stock Exchanges</t>
  </si>
  <si>
    <t>7.7% National Bank For Agriculture &amp; Rural Development (30-Sep-2027) **</t>
  </si>
  <si>
    <t>INE261F08EI9</t>
  </si>
  <si>
    <t>CRISIL AAA</t>
  </si>
  <si>
    <t>7.56% REC Ltd (31-Aug-2027) **</t>
  </si>
  <si>
    <t>INE020B08FF1</t>
  </si>
  <si>
    <t>7.835% LIC Housing Finance Ltd (11-May-2027) **</t>
  </si>
  <si>
    <t>INE115A07QO2</t>
  </si>
  <si>
    <t>CARE AAA</t>
  </si>
  <si>
    <t>7.89% Tata Capital Ltd (26-Jul-2027)</t>
  </si>
  <si>
    <t>INE306N07MX0</t>
  </si>
  <si>
    <t>7.123% Tata Capital Housing Finance Ltd (21-Jul-2027) **</t>
  </si>
  <si>
    <t>INE033L07IO1</t>
  </si>
  <si>
    <t>9% Power Finance Corporation Ltd (11-Mar-2028) **</t>
  </si>
  <si>
    <t>INE134E08FL2</t>
  </si>
  <si>
    <t>8.12% Kotak Mahindra Prime Ltd (21-Jun-2027) **</t>
  </si>
  <si>
    <t>INE916DA7SU4</t>
  </si>
  <si>
    <t>7.7% REC Ltd (31-Aug-2026) **</t>
  </si>
  <si>
    <t>INE020B08FC8</t>
  </si>
  <si>
    <t>7.3763% Bajaj Finance Ltd (26-Jun-2028)</t>
  </si>
  <si>
    <t>INE296A07TJ4</t>
  </si>
  <si>
    <t>(b) Privately Placed / Unlisted</t>
  </si>
  <si>
    <t>Nil</t>
  </si>
  <si>
    <t>Small Industries Development Bank of India (18-Feb-2027) **</t>
  </si>
  <si>
    <t>INE556F16CB4</t>
  </si>
  <si>
    <t>INE476A16I18</t>
  </si>
  <si>
    <t>Small Industries Development Bank of India (29-Jan-2027) **</t>
  </si>
  <si>
    <t>INE556F16BX0</t>
  </si>
  <si>
    <t>Sundaram Finance Ltd (12-Mar-2027) **</t>
  </si>
  <si>
    <t>INE660A14YW0</t>
  </si>
  <si>
    <t>182 DTB (17-JUL-2026)</t>
  </si>
  <si>
    <t>IN002025Y412</t>
  </si>
  <si>
    <t>364 DTB (23-JUL-2026)</t>
  </si>
  <si>
    <t>IN002025Z179</t>
  </si>
  <si>
    <t>364 DTB (02-JUL-2026)</t>
  </si>
  <si>
    <t>IN002025Z146</t>
  </si>
  <si>
    <t>7.64% REC Ltd (30-Apr-2027) **</t>
  </si>
  <si>
    <t>INE020B08EX7</t>
  </si>
  <si>
    <t>7.74% LIC Housing Finance Ltd (22-Oct-2027)</t>
  </si>
  <si>
    <t>INE115A07QZ8</t>
  </si>
  <si>
    <t>7.5% NHPC Ltd (07-Oct-2028) **</t>
  </si>
  <si>
    <t>INE848E07AR7</t>
  </si>
  <si>
    <t>ICRA AAA</t>
  </si>
  <si>
    <t>7.5% Indian Railway Finance Corporation Ltd (07-Sep-2029) **</t>
  </si>
  <si>
    <t>INE053F07BW9</t>
  </si>
  <si>
    <t>7.22% Small Industries Development Bank Of India (10-Apr-2029)</t>
  </si>
  <si>
    <t>INE556F08LC0</t>
  </si>
  <si>
    <t>6.92% Power Finance Corporation Ltd (16-Feb-2028)</t>
  </si>
  <si>
    <t>INE134E08OA7</t>
  </si>
  <si>
    <t>7.01% National Bank For Agriculture &amp; Rural Development (16-Mar-2029)</t>
  </si>
  <si>
    <t>INE261F08ES8</t>
  </si>
  <si>
    <t>Equity &amp; Equity related</t>
  </si>
  <si>
    <t>HDFC Bank Ltd</t>
  </si>
  <si>
    <t>INE040A01034</t>
  </si>
  <si>
    <t>Banks</t>
  </si>
  <si>
    <t>Reliance Industries Ltd</t>
  </si>
  <si>
    <t>INE002A01018</t>
  </si>
  <si>
    <t>Petroleum Products</t>
  </si>
  <si>
    <t>ICICI Bank Ltd</t>
  </si>
  <si>
    <t>INE090A01021</t>
  </si>
  <si>
    <t>Bharti Airtel Ltd</t>
  </si>
  <si>
    <t>INE397D01024</t>
  </si>
  <si>
    <t>Telecom - Services</t>
  </si>
  <si>
    <t>Infosys Ltd</t>
  </si>
  <si>
    <t>INE009A01021</t>
  </si>
  <si>
    <t>IT - Software</t>
  </si>
  <si>
    <t>Larsen &amp; Toubro Ltd</t>
  </si>
  <si>
    <t>INE018A01030</t>
  </si>
  <si>
    <t>Construction</t>
  </si>
  <si>
    <t>State Bank of India</t>
  </si>
  <si>
    <t>INE062A01020</t>
  </si>
  <si>
    <t>Axis Bank Ltd</t>
  </si>
  <si>
    <t>INE238A01034</t>
  </si>
  <si>
    <t>ITC Ltd</t>
  </si>
  <si>
    <t>INE154A01025</t>
  </si>
  <si>
    <t>Diversified FMCG</t>
  </si>
  <si>
    <t>Mahindra &amp; Mahindra Ltd</t>
  </si>
  <si>
    <t>INE101A01026</t>
  </si>
  <si>
    <t>Automobiles</t>
  </si>
  <si>
    <t>Kotak Mahindra Bank Ltd</t>
  </si>
  <si>
    <t>INE237A01036</t>
  </si>
  <si>
    <t>Tata Consultancy Services Ltd</t>
  </si>
  <si>
    <t>INE467B01029</t>
  </si>
  <si>
    <t>Bajaj Finance Ltd</t>
  </si>
  <si>
    <t>INE296A01032</t>
  </si>
  <si>
    <t>Finance</t>
  </si>
  <si>
    <t>Sun Pharmaceutical Industries Ltd</t>
  </si>
  <si>
    <t>INE044A01036</t>
  </si>
  <si>
    <t>Pharmaceuticals &amp; Biotechnology</t>
  </si>
  <si>
    <t>Hindustan Unilever Ltd</t>
  </si>
  <si>
    <t>INE030A01027</t>
  </si>
  <si>
    <t>NTPC Ltd</t>
  </si>
  <si>
    <t>INE733E01010</t>
  </si>
  <si>
    <t>Power</t>
  </si>
  <si>
    <t>Eternal Ltd</t>
  </si>
  <si>
    <t>INE758T01015</t>
  </si>
  <si>
    <t>Retailing</t>
  </si>
  <si>
    <t>Titan Co Ltd</t>
  </si>
  <si>
    <t>INE280A01028</t>
  </si>
  <si>
    <t>Consumer Durables</t>
  </si>
  <si>
    <t>Maruti Suzuki India Ltd</t>
  </si>
  <si>
    <t>INE585B01010</t>
  </si>
  <si>
    <t>Tata Steel Ltd</t>
  </si>
  <si>
    <t>INE081A01020</t>
  </si>
  <si>
    <t>Ferrous Metals</t>
  </si>
  <si>
    <t>Bharat Electronics Ltd</t>
  </si>
  <si>
    <t>INE263A01024</t>
  </si>
  <si>
    <t>Aerospace &amp; Defense</t>
  </si>
  <si>
    <t>HCL Technologies Ltd</t>
  </si>
  <si>
    <t>INE860A01027</t>
  </si>
  <si>
    <t>Power Grid Corporation of India Ltd</t>
  </si>
  <si>
    <t>INE752E01010</t>
  </si>
  <si>
    <t>Hindalco Industries Ltd</t>
  </si>
  <si>
    <t>INE038A01020</t>
  </si>
  <si>
    <t>Non - Ferrous Metals</t>
  </si>
  <si>
    <t>Ultratech Cement Ltd</t>
  </si>
  <si>
    <t>INE481G01011</t>
  </si>
  <si>
    <t>Cement &amp; Cement Products</t>
  </si>
  <si>
    <t>Shriram Finance Ltd</t>
  </si>
  <si>
    <t>INE721A01047</t>
  </si>
  <si>
    <t>Oil &amp; Natural Gas Corporation Ltd</t>
  </si>
  <si>
    <t>INE213A01029</t>
  </si>
  <si>
    <t>Oil</t>
  </si>
  <si>
    <t>JSW Steel Ltd</t>
  </si>
  <si>
    <t>INE019A01038</t>
  </si>
  <si>
    <t>Coal India Ltd</t>
  </si>
  <si>
    <t>INE522F01014</t>
  </si>
  <si>
    <t>Consumable Fuels</t>
  </si>
  <si>
    <t>Asian Paints Ltd</t>
  </si>
  <si>
    <t>INE021A01026</t>
  </si>
  <si>
    <t>Grasim Industries Ltd</t>
  </si>
  <si>
    <t>INE047A01021</t>
  </si>
  <si>
    <t>Bajaj Auto Ltd</t>
  </si>
  <si>
    <t>INE917I01010</t>
  </si>
  <si>
    <t>Adani Ports and Special Economic Zone Ltd</t>
  </si>
  <si>
    <t>INE742F01042</t>
  </si>
  <si>
    <t>Transport Infrastructure</t>
  </si>
  <si>
    <t>Bajaj Finserv Ltd</t>
  </si>
  <si>
    <t>INE918I01026</t>
  </si>
  <si>
    <t>Eicher Motors Ltd</t>
  </si>
  <si>
    <t>INE066A01021</t>
  </si>
  <si>
    <t>Interglobe Aviation Ltd</t>
  </si>
  <si>
    <t>INE646L01027</t>
  </si>
  <si>
    <t>Transport Services</t>
  </si>
  <si>
    <t>Tech Mahindra Ltd</t>
  </si>
  <si>
    <t>INE669C01036</t>
  </si>
  <si>
    <t>Nestle India Ltd</t>
  </si>
  <si>
    <t>INE239A01024</t>
  </si>
  <si>
    <t>Food Products</t>
  </si>
  <si>
    <t>SBI Life Insurance Co Ltd</t>
  </si>
  <si>
    <t>INE123W01016</t>
  </si>
  <si>
    <t>Insurance</t>
  </si>
  <si>
    <t>Dr. Reddy's Laboratories Ltd</t>
  </si>
  <si>
    <t>INE089A01031</t>
  </si>
  <si>
    <t>Apollo Hospitals Enterprise Ltd</t>
  </si>
  <si>
    <t>INE437A01024</t>
  </si>
  <si>
    <t>Healthcare Services</t>
  </si>
  <si>
    <t>Jio Financial Services Ltd</t>
  </si>
  <si>
    <t>INE758E01017</t>
  </si>
  <si>
    <t>Trent Ltd</t>
  </si>
  <si>
    <t>INE849A01020</t>
  </si>
  <si>
    <t>Max Healthcare Institute Ltd</t>
  </si>
  <si>
    <t>INE027H01010</t>
  </si>
  <si>
    <t>Cipla Ltd</t>
  </si>
  <si>
    <t>INE059A01026</t>
  </si>
  <si>
    <t>Tata Consumer Products Ltd</t>
  </si>
  <si>
    <t>INE192A01025</t>
  </si>
  <si>
    <t>Agricultural Food &amp; Other Products</t>
  </si>
  <si>
    <t>HDFC Life Insurance Co Ltd</t>
  </si>
  <si>
    <t>INE795G01014</t>
  </si>
  <si>
    <t>Tata Motors Passenger Vehicles Ltd</t>
  </si>
  <si>
    <t>INE155A01022</t>
  </si>
  <si>
    <t>Wipro Ltd</t>
  </si>
  <si>
    <t>INE075A01022</t>
  </si>
  <si>
    <t>Adani Enterprises Ltd</t>
  </si>
  <si>
    <t>INE423A01024</t>
  </si>
  <si>
    <t>Metals &amp; Minerals Trading</t>
  </si>
  <si>
    <t xml:space="preserve">(b) Unlisted </t>
  </si>
  <si>
    <t>NIL</t>
  </si>
  <si>
    <t>Vedanta Ltd</t>
  </si>
  <si>
    <t>INE205A01025</t>
  </si>
  <si>
    <t>Diversified Metals</t>
  </si>
  <si>
    <t>Tata Motors Ltd</t>
  </si>
  <si>
    <t>INE1TAE01010</t>
  </si>
  <si>
    <t>Agricultural, Commercial &amp; Construction Vehicles</t>
  </si>
  <si>
    <t>TVS Motor Co Ltd</t>
  </si>
  <si>
    <t>INE494B01023</t>
  </si>
  <si>
    <t>Divi's Laboratories Ltd</t>
  </si>
  <si>
    <t>INE361B01024</t>
  </si>
  <si>
    <t>Hindustan Aeronautics Ltd</t>
  </si>
  <si>
    <t>INE066F01020</t>
  </si>
  <si>
    <t>Britannia Industries Ltd</t>
  </si>
  <si>
    <t>INE216A01030</t>
  </si>
  <si>
    <t>Tata Power Co Ltd</t>
  </si>
  <si>
    <t>INE245A01021</t>
  </si>
  <si>
    <t>Adani Power Ltd</t>
  </si>
  <si>
    <t>INE814H01029</t>
  </si>
  <si>
    <t>Cummins India Ltd</t>
  </si>
  <si>
    <t>INE298A01020</t>
  </si>
  <si>
    <t>Industrial Products</t>
  </si>
  <si>
    <t>Avenue Supermarts Ltd</t>
  </si>
  <si>
    <t>INE192R01011</t>
  </si>
  <si>
    <t>Cholamandalam Investment and Finance Co Ltd</t>
  </si>
  <si>
    <t>INE121A01024</t>
  </si>
  <si>
    <t>Bharat Petroleum Corporation Ltd</t>
  </si>
  <si>
    <t>INE029A01011</t>
  </si>
  <si>
    <t>Power Finance Corporation Ltd</t>
  </si>
  <si>
    <t>INE134E01011</t>
  </si>
  <si>
    <t>Varun Beverages Ltd</t>
  </si>
  <si>
    <t>INE200M01039</t>
  </si>
  <si>
    <t>Beverages</t>
  </si>
  <si>
    <t>Indian Oil Corporation Ltd</t>
  </si>
  <si>
    <t>INE242A01010</t>
  </si>
  <si>
    <t>Indian Hotels Co Ltd</t>
  </si>
  <si>
    <t>INE053A01029</t>
  </si>
  <si>
    <t>Leisure Services</t>
  </si>
  <si>
    <t>Samvardhana Motherson International Ltd</t>
  </si>
  <si>
    <t>INE775A01035</t>
  </si>
  <si>
    <t>Auto Components</t>
  </si>
  <si>
    <t>Bank of Baroda</t>
  </si>
  <si>
    <t>INE028A01039</t>
  </si>
  <si>
    <t>HDFC Asset Management Co Ltd</t>
  </si>
  <si>
    <t>INE127D01025</t>
  </si>
  <si>
    <t>Capital Markets</t>
  </si>
  <si>
    <t>CG Power and Industrial Solutions Ltd</t>
  </si>
  <si>
    <t>INE067A01029</t>
  </si>
  <si>
    <t>Electrical Equipment</t>
  </si>
  <si>
    <t>Torrent Pharmaceuticals Ltd</t>
  </si>
  <si>
    <t>INE685A01028</t>
  </si>
  <si>
    <t>Canara Bank</t>
  </si>
  <si>
    <t>INE476A01022</t>
  </si>
  <si>
    <t>Jindal Steel Ltd</t>
  </si>
  <si>
    <t>INE749A01030</t>
  </si>
  <si>
    <t>Pidilite Industries Ltd</t>
  </si>
  <si>
    <t>INE318A01026</t>
  </si>
  <si>
    <t>Chemicals &amp; Petrochemicals</t>
  </si>
  <si>
    <t>Godrej Consumer Products Ltd</t>
  </si>
  <si>
    <t>INE102D01028</t>
  </si>
  <si>
    <t>Personal Products</t>
  </si>
  <si>
    <t>REC Ltd</t>
  </si>
  <si>
    <t>INE020B01018</t>
  </si>
  <si>
    <t>Bajaj Holdings &amp; Investment Ltd</t>
  </si>
  <si>
    <t>INE118A01012</t>
  </si>
  <si>
    <t>Ltimindtree Ltd</t>
  </si>
  <si>
    <t>INE214T01019</t>
  </si>
  <si>
    <t>GAIL (India) Ltd</t>
  </si>
  <si>
    <t>INE129A01019</t>
  </si>
  <si>
    <t>Gas</t>
  </si>
  <si>
    <t>United Spirits Ltd</t>
  </si>
  <si>
    <t>INE854D01024</t>
  </si>
  <si>
    <t>Punjab National Bank</t>
  </si>
  <si>
    <t>INE160A01022</t>
  </si>
  <si>
    <t>Muthoot Finance Ltd</t>
  </si>
  <si>
    <t>INE414G01012</t>
  </si>
  <si>
    <t>Adani Energy Solutions Ltd</t>
  </si>
  <si>
    <t>INE931S01010</t>
  </si>
  <si>
    <t>DLF Ltd</t>
  </si>
  <si>
    <t>INE271C01023</t>
  </si>
  <si>
    <t>Realty</t>
  </si>
  <si>
    <t>Union Bank Of India</t>
  </si>
  <si>
    <t>INE692A01016</t>
  </si>
  <si>
    <t>ABB India Ltd</t>
  </si>
  <si>
    <t>INE117A01022</t>
  </si>
  <si>
    <t>Shree Cement Ltd</t>
  </si>
  <si>
    <t>INE070A01015</t>
  </si>
  <si>
    <t>Solar Industries India Ltd</t>
  </si>
  <si>
    <t>INE343H01029</t>
  </si>
  <si>
    <t>Adani Green Energy Ltd</t>
  </si>
  <si>
    <t>INE364U01010</t>
  </si>
  <si>
    <t>Siemens Ltd</t>
  </si>
  <si>
    <t>INE003A01024</t>
  </si>
  <si>
    <t>Hyundai Motor India Ltd</t>
  </si>
  <si>
    <t>INE0V6F01027</t>
  </si>
  <si>
    <t>Bosch Ltd</t>
  </si>
  <si>
    <t>INE323A01026</t>
  </si>
  <si>
    <t>Ambuja Cements Ltd</t>
  </si>
  <si>
    <t>INE079A01024</t>
  </si>
  <si>
    <t>Siemens Energy India ltd</t>
  </si>
  <si>
    <t>INE1NPP01017</t>
  </si>
  <si>
    <t>Zydus Lifesciences Ltd</t>
  </si>
  <si>
    <t>INE010B01027</t>
  </si>
  <si>
    <t>Hindustan Zinc Ltd</t>
  </si>
  <si>
    <t>INE267A01025</t>
  </si>
  <si>
    <t>Lodha Developers Ltd</t>
  </si>
  <si>
    <t>INE670K01029</t>
  </si>
  <si>
    <t>Indian Railway Finance Corporation Ltd</t>
  </si>
  <si>
    <t>INE053F01010</t>
  </si>
  <si>
    <t>Mazagon Dock Shipbuilders Ltd</t>
  </si>
  <si>
    <t>INE249Z01020</t>
  </si>
  <si>
    <t>Industrial Manufacturing</t>
  </si>
  <si>
    <t>Tata Capital Ltd</t>
  </si>
  <si>
    <t>INE976I01016</t>
  </si>
  <si>
    <t>BSE Ltd</t>
  </si>
  <si>
    <t>INE118H01025</t>
  </si>
  <si>
    <t>Hero MotoCorp Ltd</t>
  </si>
  <si>
    <t>INE158A01026</t>
  </si>
  <si>
    <t>Federal Bank Ltd</t>
  </si>
  <si>
    <t>INE171A01029</t>
  </si>
  <si>
    <t>Multi Commodity Exchange Of India Ltd</t>
  </si>
  <si>
    <t>INE745G01043</t>
  </si>
  <si>
    <t>Lupin Ltd</t>
  </si>
  <si>
    <t>INE326A01037</t>
  </si>
  <si>
    <t>Indus Towers Ltd</t>
  </si>
  <si>
    <t>INE121J01017</t>
  </si>
  <si>
    <t>Persistent Systems Ltd</t>
  </si>
  <si>
    <t>INE262H01021</t>
  </si>
  <si>
    <t>IndusInd Bank Ltd</t>
  </si>
  <si>
    <t>INE095A01012</t>
  </si>
  <si>
    <t>PB Fintech Ltd</t>
  </si>
  <si>
    <t>INE417T01026</t>
  </si>
  <si>
    <t>Financial Technology (Fintech)</t>
  </si>
  <si>
    <t>Suzlon Energy Ltd</t>
  </si>
  <si>
    <t>INE040H01021</t>
  </si>
  <si>
    <t>AU Small Finance Bank Ltd</t>
  </si>
  <si>
    <t>INE949L01017</t>
  </si>
  <si>
    <t>Ge Vernova T&amp;D India Ltd</t>
  </si>
  <si>
    <t>INE200A01026</t>
  </si>
  <si>
    <t>Bharat Forge Ltd</t>
  </si>
  <si>
    <t>INE465A01025</t>
  </si>
  <si>
    <t>Ashok Leyland Ltd</t>
  </si>
  <si>
    <t>INE208A01029</t>
  </si>
  <si>
    <t>ICICI Lombard General Insurance Co Ltd</t>
  </si>
  <si>
    <t>INE765G01017</t>
  </si>
  <si>
    <t>Fortis Healthcare Ltd</t>
  </si>
  <si>
    <t>INE061F01013</t>
  </si>
  <si>
    <t>One 97 Communications Ltd</t>
  </si>
  <si>
    <t>INE982J01020</t>
  </si>
  <si>
    <t>Dixon Technologies (India) Ltd</t>
  </si>
  <si>
    <t>INE935N01020</t>
  </si>
  <si>
    <t>Max Financial Services Ltd</t>
  </si>
  <si>
    <t>INE180A01020</t>
  </si>
  <si>
    <t>IDFC First Bank Ltd</t>
  </si>
  <si>
    <t>INE092T01019</t>
  </si>
  <si>
    <t>Marico Ltd</t>
  </si>
  <si>
    <t>INE196A01026</t>
  </si>
  <si>
    <t>Laurus Labs Ltd</t>
  </si>
  <si>
    <t>INE947Q01028</t>
  </si>
  <si>
    <t>Coforge Ltd</t>
  </si>
  <si>
    <t>INE591G01025</t>
  </si>
  <si>
    <t>Info Edge (India) Ltd</t>
  </si>
  <si>
    <t>INE663F01032</t>
  </si>
  <si>
    <t>Aurobindo Pharma Ltd</t>
  </si>
  <si>
    <t>INE406A01037</t>
  </si>
  <si>
    <t>Polycab India Ltd</t>
  </si>
  <si>
    <t>INE455K01017</t>
  </si>
  <si>
    <t>Bharat Heavy Electricals Ltd</t>
  </si>
  <si>
    <t>INE257A01026</t>
  </si>
  <si>
    <t>Swiggy Ltd</t>
  </si>
  <si>
    <t>INE00H001014</t>
  </si>
  <si>
    <t>SRF Ltd</t>
  </si>
  <si>
    <t>INE647A01010</t>
  </si>
  <si>
    <t>APL Apollo Tubes Ltd</t>
  </si>
  <si>
    <t>INE702C01027</t>
  </si>
  <si>
    <t>National Aluminium Co Ltd</t>
  </si>
  <si>
    <t>INE139A01034</t>
  </si>
  <si>
    <t>Hindustan Petroleum Corporation Ltd</t>
  </si>
  <si>
    <t>INE094A01015</t>
  </si>
  <si>
    <t>FSN E-Commerce Ventures Ltd</t>
  </si>
  <si>
    <t>INE388Y01029</t>
  </si>
  <si>
    <t>Glenmark Pharmaceuticals Ltd</t>
  </si>
  <si>
    <t>INE935A01035</t>
  </si>
  <si>
    <t>UPL Ltd</t>
  </si>
  <si>
    <t>INE628A01036</t>
  </si>
  <si>
    <t>Fertilizers &amp; Agrochemicals</t>
  </si>
  <si>
    <t>Alkem Laboratories Ltd</t>
  </si>
  <si>
    <t>INE540L01014</t>
  </si>
  <si>
    <t>Hitachi Energy India Ltd</t>
  </si>
  <si>
    <t>INE07Y701011</t>
  </si>
  <si>
    <t>Yes Bank Ltd</t>
  </si>
  <si>
    <t>INE528G01035</t>
  </si>
  <si>
    <t>GMR Airports Ltd</t>
  </si>
  <si>
    <t>INE776C01039</t>
  </si>
  <si>
    <t>Sundaram Finance Ltd</t>
  </si>
  <si>
    <t>INE660A01013</t>
  </si>
  <si>
    <t>Havells India Ltd</t>
  </si>
  <si>
    <t>INE176B01034</t>
  </si>
  <si>
    <t>Indian Bank</t>
  </si>
  <si>
    <t>INE562A01011</t>
  </si>
  <si>
    <t>Waaree Energies Ltd</t>
  </si>
  <si>
    <t>INE377N01017</t>
  </si>
  <si>
    <t>Voltas Ltd</t>
  </si>
  <si>
    <t>INE226A01021</t>
  </si>
  <si>
    <t>Phoenix Mills Ltd</t>
  </si>
  <si>
    <t>INE211B01039</t>
  </si>
  <si>
    <t>Mphasis Ltd</t>
  </si>
  <si>
    <t>INE356A01018</t>
  </si>
  <si>
    <t>Tube Investments of India Ltd</t>
  </si>
  <si>
    <t>INE974X01010</t>
  </si>
  <si>
    <t>NMDC Ltd</t>
  </si>
  <si>
    <t>INE584A01023</t>
  </si>
  <si>
    <t>Minerals &amp; Mining</t>
  </si>
  <si>
    <t>MRF Ltd</t>
  </si>
  <si>
    <t>INE883A01011</t>
  </si>
  <si>
    <t>Oil India Ltd</t>
  </si>
  <si>
    <t>INE274J01014</t>
  </si>
  <si>
    <t>Biocon Ltd</t>
  </si>
  <si>
    <t>INE376G01013</t>
  </si>
  <si>
    <t>JSW Energy Ltd</t>
  </si>
  <si>
    <t>INE121E01018</t>
  </si>
  <si>
    <t>KEI Industries Ltd</t>
  </si>
  <si>
    <t>INE878B01027</t>
  </si>
  <si>
    <t>Torrent Power Ltd</t>
  </si>
  <si>
    <t>INE813H01021</t>
  </si>
  <si>
    <t>360 One Wam Ltd</t>
  </si>
  <si>
    <t>INE466L01038</t>
  </si>
  <si>
    <t>Dabur India Ltd</t>
  </si>
  <si>
    <t>INE016A01026</t>
  </si>
  <si>
    <t>Supreme Industries Ltd</t>
  </si>
  <si>
    <t>INE195A01028</t>
  </si>
  <si>
    <t>Aditya Birla Capital Ltd</t>
  </si>
  <si>
    <t>INE674K01013</t>
  </si>
  <si>
    <t>Colgate Palmolive (India) Ltd</t>
  </si>
  <si>
    <t>INE259A01022</t>
  </si>
  <si>
    <t>Vodafone Idea Ltd</t>
  </si>
  <si>
    <t>INE669E01016</t>
  </si>
  <si>
    <t>NHPC Ltd</t>
  </si>
  <si>
    <t>INE848E01016</t>
  </si>
  <si>
    <t>Jindal Stainless Ltd</t>
  </si>
  <si>
    <t>INE220G01021</t>
  </si>
  <si>
    <t>Mankind Pharma Ltd</t>
  </si>
  <si>
    <t>INE634S01028</t>
  </si>
  <si>
    <t>Coromandel International Ltd</t>
  </si>
  <si>
    <t>INE169A01031</t>
  </si>
  <si>
    <t>Vishal Mega Mart Ltd</t>
  </si>
  <si>
    <t>INE01EA01019</t>
  </si>
  <si>
    <t>IPCA Laboratories Ltd</t>
  </si>
  <si>
    <t>INE571A01038</t>
  </si>
  <si>
    <t>PI Industries Ltd</t>
  </si>
  <si>
    <t>INE603J01030</t>
  </si>
  <si>
    <t>Godrej Properties Ltd</t>
  </si>
  <si>
    <t>INE484J01027</t>
  </si>
  <si>
    <t>Steel Authority of India Ltd</t>
  </si>
  <si>
    <t>INE114A01011</t>
  </si>
  <si>
    <t>J.K. Cement Ltd</t>
  </si>
  <si>
    <t>INE823G01014</t>
  </si>
  <si>
    <t>Blue Star Ltd</t>
  </si>
  <si>
    <t>INE472A01039</t>
  </si>
  <si>
    <t>Radico Khaitan Ltd</t>
  </si>
  <si>
    <t>INE944F01028</t>
  </si>
  <si>
    <t>L&amp;T Finance Ltd</t>
  </si>
  <si>
    <t>INE498L01015</t>
  </si>
  <si>
    <t>ICICI Prudential Life Insurance Co Ltd</t>
  </si>
  <si>
    <t>INE726G01019</t>
  </si>
  <si>
    <t>Page Industries Ltd</t>
  </si>
  <si>
    <t>INE761H01022</t>
  </si>
  <si>
    <t>Textiles &amp; Apparels</t>
  </si>
  <si>
    <t>Astral Ltd</t>
  </si>
  <si>
    <t>INE006I01046</t>
  </si>
  <si>
    <t>SBI Cards and Payment Services Ltd</t>
  </si>
  <si>
    <t>INE018E01016</t>
  </si>
  <si>
    <t>Prestige Estates Projects Ltd</t>
  </si>
  <si>
    <t>INE811K01011</t>
  </si>
  <si>
    <t>Mahindra &amp; Mahindra Financial Services Ltd</t>
  </si>
  <si>
    <t>INE774D01024</t>
  </si>
  <si>
    <t>Uno Minda Ltd</t>
  </si>
  <si>
    <t>INE405E01023</t>
  </si>
  <si>
    <t>Petronet LNG Ltd</t>
  </si>
  <si>
    <t>INE347G01014</t>
  </si>
  <si>
    <t>Jubilant Foodworks Ltd</t>
  </si>
  <si>
    <t>INE797F01020</t>
  </si>
  <si>
    <t>Balkrishna Industries Ltd</t>
  </si>
  <si>
    <t>INE787D01026</t>
  </si>
  <si>
    <t>Oberoi Realty Ltd</t>
  </si>
  <si>
    <t>INE093I01010</t>
  </si>
  <si>
    <t>Apar Industries Ltd</t>
  </si>
  <si>
    <t>INE372A01015</t>
  </si>
  <si>
    <t>Bank of India</t>
  </si>
  <si>
    <t>INE084A01016</t>
  </si>
  <si>
    <t>Life Insurance Corporation Of India</t>
  </si>
  <si>
    <t>INE0J1Y01017</t>
  </si>
  <si>
    <t>Oracle Financial Services Software Ltd</t>
  </si>
  <si>
    <t>INE881D01027</t>
  </si>
  <si>
    <t>Lloyds Metals And Energy Ltd</t>
  </si>
  <si>
    <t>INE281B01032</t>
  </si>
  <si>
    <t>Patanjali Foods Ltd</t>
  </si>
  <si>
    <t>INE619A01035</t>
  </si>
  <si>
    <t>Agricultural Food &amp; other Products</t>
  </si>
  <si>
    <t>Tata Communications Ltd</t>
  </si>
  <si>
    <t>INE151A01013</t>
  </si>
  <si>
    <t>Schaeffler India Ltd</t>
  </si>
  <si>
    <t>INE513A01022</t>
  </si>
  <si>
    <t>ITC Hotels Ltd</t>
  </si>
  <si>
    <t>INE379A01028</t>
  </si>
  <si>
    <t>Indian Railway Catering And Tourism Corporation Ltd</t>
  </si>
  <si>
    <t>INE335Y01020</t>
  </si>
  <si>
    <t>LIC Housing Finance Ltd</t>
  </si>
  <si>
    <t>INE115A01026</t>
  </si>
  <si>
    <t>Container Corporation Of India Ltd</t>
  </si>
  <si>
    <t>INE111A01025</t>
  </si>
  <si>
    <t>Lenskart Solutions Ltd</t>
  </si>
  <si>
    <t>INE956O01016</t>
  </si>
  <si>
    <t>Kalyan Jewellers India Ltd</t>
  </si>
  <si>
    <t>INE303R01014</t>
  </si>
  <si>
    <t>Linde India Ltd</t>
  </si>
  <si>
    <t>INE473A01011</t>
  </si>
  <si>
    <t>Nippon Life India Asset Management Ltd</t>
  </si>
  <si>
    <t>INE298J01013</t>
  </si>
  <si>
    <t>Dalmia Bharat Ltd</t>
  </si>
  <si>
    <t>INE00R701025</t>
  </si>
  <si>
    <t>Rail Vikas Nigam Ltd</t>
  </si>
  <si>
    <t>INE415G01027</t>
  </si>
  <si>
    <t>Adani Total Gas Ltd</t>
  </si>
  <si>
    <t>INE399L01023</t>
  </si>
  <si>
    <t>AIA Engineering Ltd</t>
  </si>
  <si>
    <t>INE212H01026</t>
  </si>
  <si>
    <t>Tata Elxsi Ltd</t>
  </si>
  <si>
    <t>INE670A01012</t>
  </si>
  <si>
    <t>Abbott India Ltd</t>
  </si>
  <si>
    <t>INE358A01014</t>
  </si>
  <si>
    <t>Apollo Tyres Ltd</t>
  </si>
  <si>
    <t>INE438A01022</t>
  </si>
  <si>
    <t>Exide Industries Ltd</t>
  </si>
  <si>
    <t>INE302A01020</t>
  </si>
  <si>
    <t>Gujarat Fluorochemicals Ltd</t>
  </si>
  <si>
    <t>INE09N301011</t>
  </si>
  <si>
    <t>Thermax Ltd</t>
  </si>
  <si>
    <t>INE152A01029</t>
  </si>
  <si>
    <t>LG Electronics India Ltd</t>
  </si>
  <si>
    <t>INE324D01010</t>
  </si>
  <si>
    <t>Bank Of Maharashtra</t>
  </si>
  <si>
    <t>INE457A01014</t>
  </si>
  <si>
    <t>Ajanta Pharma Ltd</t>
  </si>
  <si>
    <t>INE031B01049</t>
  </si>
  <si>
    <t>Berger Paints India Ltd</t>
  </si>
  <si>
    <t>INE463A01038</t>
  </si>
  <si>
    <t>Authum Investment &amp; Infrastructure Ltd</t>
  </si>
  <si>
    <t>INE206F01022</t>
  </si>
  <si>
    <t>Bharti Hexacom Ltd</t>
  </si>
  <si>
    <t>INE343G01021</t>
  </si>
  <si>
    <t>General Insurance Corporation Of India</t>
  </si>
  <si>
    <t>INE481Y01014</t>
  </si>
  <si>
    <t>United Breweries Ltd</t>
  </si>
  <si>
    <t>INE686F01025</t>
  </si>
  <si>
    <t>KPIT Technologies Ltd</t>
  </si>
  <si>
    <t>INE04I401011</t>
  </si>
  <si>
    <t>Premier Energies Ltd</t>
  </si>
  <si>
    <t>INE0BS701011</t>
  </si>
  <si>
    <t>HDB Financial Services Ltd</t>
  </si>
  <si>
    <t>INE756I01012</t>
  </si>
  <si>
    <t>Bharat Dynamics Ltd</t>
  </si>
  <si>
    <t>INE171Z01026</t>
  </si>
  <si>
    <t>Cochin Shipyard Ltd</t>
  </si>
  <si>
    <t>INE704P01025</t>
  </si>
  <si>
    <t>Awl Agri Business Ltd</t>
  </si>
  <si>
    <t>INE699H01024</t>
  </si>
  <si>
    <t>Motilal Oswal Financial Services Ltd</t>
  </si>
  <si>
    <t>INE338I01027</t>
  </si>
  <si>
    <t>ICICI Prudential Asset Management Co Ltd</t>
  </si>
  <si>
    <t>INE346A01027</t>
  </si>
  <si>
    <t>Glaxosmithkline Pharmaceuticals Ltd</t>
  </si>
  <si>
    <t>INE159A01016</t>
  </si>
  <si>
    <t>K.P.R. Mill Ltd</t>
  </si>
  <si>
    <t>INE930H01031</t>
  </si>
  <si>
    <t>CRISIL Ltd</t>
  </si>
  <si>
    <t>INE007A01025</t>
  </si>
  <si>
    <t>Billionbrains Garage Ventures Ltd</t>
  </si>
  <si>
    <t>INE0HOQ01053</t>
  </si>
  <si>
    <t>Escorts Kubota Ltd</t>
  </si>
  <si>
    <t>INE042A01014</t>
  </si>
  <si>
    <t>NLC India Ltd</t>
  </si>
  <si>
    <t>INE589A01014</t>
  </si>
  <si>
    <t>Indian Renewable Energy Development Agency Ltd</t>
  </si>
  <si>
    <t>INE202E01016</t>
  </si>
  <si>
    <t>L&amp;T Technology Services Ltd</t>
  </si>
  <si>
    <t>INE010V01017</t>
  </si>
  <si>
    <t>IT - Services</t>
  </si>
  <si>
    <t>NTPC Green Energy Ltd</t>
  </si>
  <si>
    <t>INE0ONG01011</t>
  </si>
  <si>
    <t>3M India Ltd</t>
  </si>
  <si>
    <t>INE470A01017</t>
  </si>
  <si>
    <t>Diversified</t>
  </si>
  <si>
    <t>Global Health Ltd</t>
  </si>
  <si>
    <t>INE474Q01031</t>
  </si>
  <si>
    <t>Bajaj Housing Finance Ltd</t>
  </si>
  <si>
    <t>INE377Y01014</t>
  </si>
  <si>
    <t>Housing &amp; Urban Development Corporation Ltd</t>
  </si>
  <si>
    <t>INE031A01017</t>
  </si>
  <si>
    <t>JSW Infrastructure Ltd</t>
  </si>
  <si>
    <t>INE880J01026</t>
  </si>
  <si>
    <t>Endurance Technologies Ltd</t>
  </si>
  <si>
    <t>INE913H01037</t>
  </si>
  <si>
    <t>Godfrey Phillips India Ltd</t>
  </si>
  <si>
    <t>INE260B01028</t>
  </si>
  <si>
    <t>Cigarettes &amp; Tobacco Products</t>
  </si>
  <si>
    <t>ACC Ltd</t>
  </si>
  <si>
    <t>INE012A01025</t>
  </si>
  <si>
    <t>Tata Investment Corporation Ltd</t>
  </si>
  <si>
    <t>INE672A01026</t>
  </si>
  <si>
    <t>Hexaware Technologies Ltd</t>
  </si>
  <si>
    <t>INE093A01041</t>
  </si>
  <si>
    <t>Honeywell Automation India Ltd</t>
  </si>
  <si>
    <t>INE671A01010</t>
  </si>
  <si>
    <t>SJVN Ltd</t>
  </si>
  <si>
    <t>INE002L01015</t>
  </si>
  <si>
    <t>Anthem Biosciences Ltd</t>
  </si>
  <si>
    <t>INE0CZ201020</t>
  </si>
  <si>
    <t>Godrej Industries Ltd</t>
  </si>
  <si>
    <t>INE233A01035</t>
  </si>
  <si>
    <t>The New India Assurance Co Ltd</t>
  </si>
  <si>
    <t>INE470Y01017</t>
  </si>
  <si>
    <t>Karur Vysya Bank Ltd</t>
  </si>
  <si>
    <t>INE036D01028</t>
  </si>
  <si>
    <t>Delhivery Ltd</t>
  </si>
  <si>
    <t>INE148O01028</t>
  </si>
  <si>
    <t>Navin Fluorine International Ltd</t>
  </si>
  <si>
    <t>INE048G01026</t>
  </si>
  <si>
    <t>Piramal Finance Ltd</t>
  </si>
  <si>
    <t>INE202B01038</t>
  </si>
  <si>
    <t>Sona Blw Precision Forgings Ltd</t>
  </si>
  <si>
    <t>INE073K01018</t>
  </si>
  <si>
    <t>Central Depository Services (India) Ltd</t>
  </si>
  <si>
    <t>INE736A01011</t>
  </si>
  <si>
    <t>RBL Bank Ltd</t>
  </si>
  <si>
    <t>INE976G01028</t>
  </si>
  <si>
    <t>City Union Bank Ltd</t>
  </si>
  <si>
    <t>INE491A01021</t>
  </si>
  <si>
    <t>Aster DM Healthcare Ltd</t>
  </si>
  <si>
    <t>INE914M01019</t>
  </si>
  <si>
    <t>J.B. Chemicals &amp; Pharmaceuticals Ltd</t>
  </si>
  <si>
    <t>INE572A01036</t>
  </si>
  <si>
    <t>Krishna Institute Of Medical Sciences Ltd</t>
  </si>
  <si>
    <t>INE967H01025</t>
  </si>
  <si>
    <t>Computer Age Management Services Ltd</t>
  </si>
  <si>
    <t>INE596I01020</t>
  </si>
  <si>
    <t>Hindustan Copper Ltd</t>
  </si>
  <si>
    <t>INE531E01026</t>
  </si>
  <si>
    <t>Angel One Ltd</t>
  </si>
  <si>
    <t>INE732I01021</t>
  </si>
  <si>
    <t>Ather Energy Ltd</t>
  </si>
  <si>
    <t>INE0LEZ01016</t>
  </si>
  <si>
    <t>Crompton Greaves Consumer Electricals Ltd</t>
  </si>
  <si>
    <t>INE299U01018</t>
  </si>
  <si>
    <t>Amber Enterprises India Ltd</t>
  </si>
  <si>
    <t>INE371P01015</t>
  </si>
  <si>
    <t>PNB Housing Finance Ltd</t>
  </si>
  <si>
    <t>INE572E01012</t>
  </si>
  <si>
    <t>Great Eastern Shipping Co Ltd</t>
  </si>
  <si>
    <t>INE017A01032</t>
  </si>
  <si>
    <t>Manappuram Finance Ltd</t>
  </si>
  <si>
    <t>INE522D01027</t>
  </si>
  <si>
    <t>Cholamandalam Financial Holdings Ltd</t>
  </si>
  <si>
    <t>INE149A01033</t>
  </si>
  <si>
    <t>Gland Pharma Ltd</t>
  </si>
  <si>
    <t>INE068V01023</t>
  </si>
  <si>
    <t>Sai Life Sciences Ltd</t>
  </si>
  <si>
    <t>INE570L01029</t>
  </si>
  <si>
    <t>Acutaas Chemicals Ltd</t>
  </si>
  <si>
    <t>INE00FF01025</t>
  </si>
  <si>
    <t>Anand Rathi Wealth Ltd</t>
  </si>
  <si>
    <t>INE463V01026</t>
  </si>
  <si>
    <t>Bandhan Bank Ltd</t>
  </si>
  <si>
    <t>INE545U01014</t>
  </si>
  <si>
    <t>Kalpataru Projects International Ltd</t>
  </si>
  <si>
    <t>INE220B01022</t>
  </si>
  <si>
    <t>Redington Ltd</t>
  </si>
  <si>
    <t>INE891D01026</t>
  </si>
  <si>
    <t>Commercial Services &amp; Supplies</t>
  </si>
  <si>
    <t>Kfin Technologies Ltd</t>
  </si>
  <si>
    <t>INE138Y01010</t>
  </si>
  <si>
    <t>The Ramco Cements Ltd</t>
  </si>
  <si>
    <t>INE331A01037</t>
  </si>
  <si>
    <t>Timken India Ltd</t>
  </si>
  <si>
    <t>INE325A01013</t>
  </si>
  <si>
    <t>Sammaan Capital Ltd</t>
  </si>
  <si>
    <t>INE148I01020</t>
  </si>
  <si>
    <t>Narayana Hrudayalaya Ltd</t>
  </si>
  <si>
    <t>INE410P01011</t>
  </si>
  <si>
    <t>Kirloskar Oil Engines Ltd</t>
  </si>
  <si>
    <t>INE146L01010</t>
  </si>
  <si>
    <t>Star Health And Allied Insurance Co Ltd</t>
  </si>
  <si>
    <t>INE575P01011</t>
  </si>
  <si>
    <t>Kaynes Technology India Ltd</t>
  </si>
  <si>
    <t>INE918Z01012</t>
  </si>
  <si>
    <t>Welspun Corp Ltd</t>
  </si>
  <si>
    <t>INE191B01025</t>
  </si>
  <si>
    <t>Poonawalla Fincorp Ltd</t>
  </si>
  <si>
    <t>INE511C01022</t>
  </si>
  <si>
    <t>ZF Commercial Vehicle Control Systems India Ltd</t>
  </si>
  <si>
    <t>INE342J01019</t>
  </si>
  <si>
    <t>Neuland Laboratories Ltd</t>
  </si>
  <si>
    <t>INE794A01010</t>
  </si>
  <si>
    <t>Himadri Speciality Chemical Ltd</t>
  </si>
  <si>
    <t>INE019C01026</t>
  </si>
  <si>
    <t>Dr. Lal Path Labs Ltd</t>
  </si>
  <si>
    <t>INE600L01024</t>
  </si>
  <si>
    <t>Indraprastha Gas Ltd</t>
  </si>
  <si>
    <t>INE203G01027</t>
  </si>
  <si>
    <t>Atul Ltd</t>
  </si>
  <si>
    <t>INE100A01010</t>
  </si>
  <si>
    <t>Elgi Equipments Ltd</t>
  </si>
  <si>
    <t>INE285A01027</t>
  </si>
  <si>
    <t>IIFL Finance Ltd</t>
  </si>
  <si>
    <t>INE530B01024</t>
  </si>
  <si>
    <t>Wockhardt Ltd</t>
  </si>
  <si>
    <t>INE049B01025</t>
  </si>
  <si>
    <t>Asahi India Glass Ltd</t>
  </si>
  <si>
    <t>INE439A01020</t>
  </si>
  <si>
    <t>CESC Ltd</t>
  </si>
  <si>
    <t>INE486A01021</t>
  </si>
  <si>
    <t>Motherson Sumi Wiring India Ltd</t>
  </si>
  <si>
    <t>INE0FS801015</t>
  </si>
  <si>
    <t>Force Motors Ltd</t>
  </si>
  <si>
    <t>INE451A01017</t>
  </si>
  <si>
    <t>Sagility Ltd</t>
  </si>
  <si>
    <t>INE0W2G01015</t>
  </si>
  <si>
    <t>Affle 3i Ltd</t>
  </si>
  <si>
    <t>INE00WC01027</t>
  </si>
  <si>
    <t>Tata Chemicals Ltd</t>
  </si>
  <si>
    <t>INE092A01019</t>
  </si>
  <si>
    <t>Indian Energy Exchange Ltd</t>
  </si>
  <si>
    <t>INE022Q01020</t>
  </si>
  <si>
    <t>PTC Industries Ltd</t>
  </si>
  <si>
    <t>INE596F01018</t>
  </si>
  <si>
    <t>Brigade Enterprises Ltd</t>
  </si>
  <si>
    <t>INE791I01019</t>
  </si>
  <si>
    <t>Granules India Ltd</t>
  </si>
  <si>
    <t>INE101D01020</t>
  </si>
  <si>
    <t>Data Patterns India Ltd</t>
  </si>
  <si>
    <t>INE0IX101010</t>
  </si>
  <si>
    <t>Carborundum Universal Ltd</t>
  </si>
  <si>
    <t>INE120A01034</t>
  </si>
  <si>
    <t>Nuvama Wealth Management Ltd</t>
  </si>
  <si>
    <t>INE531F01023</t>
  </si>
  <si>
    <t>Deepak Nitrite Ltd</t>
  </si>
  <si>
    <t>INE288B01029</t>
  </si>
  <si>
    <t>IRB Infrastructure Developers Ltd</t>
  </si>
  <si>
    <t>INE821I01022</t>
  </si>
  <si>
    <t>Tata Technologies Ltd</t>
  </si>
  <si>
    <t>INE142M01025</t>
  </si>
  <si>
    <t>Natco Pharma Ltd</t>
  </si>
  <si>
    <t>INE987B01026</t>
  </si>
  <si>
    <t>Craftsman Automation Ltd</t>
  </si>
  <si>
    <t>INE00LO01017</t>
  </si>
  <si>
    <t>Piramal Pharma Ltd</t>
  </si>
  <si>
    <t>INE0DK501011</t>
  </si>
  <si>
    <t>Castrol India Ltd</t>
  </si>
  <si>
    <t>INE172A01027</t>
  </si>
  <si>
    <t>Amara Raja Energy And Mobility Ltd</t>
  </si>
  <si>
    <t>INE885A01032</t>
  </si>
  <si>
    <t>Home First Finance Co India Ltd</t>
  </si>
  <si>
    <t>INE481N01025</t>
  </si>
  <si>
    <t>Aarti Industries Ltd</t>
  </si>
  <si>
    <t>INE769A01020</t>
  </si>
  <si>
    <t>Onesource Specialty Pharma Ltd</t>
  </si>
  <si>
    <t>INE013P01021</t>
  </si>
  <si>
    <t>NBCC (India) Ltd</t>
  </si>
  <si>
    <t>INE095N01031</t>
  </si>
  <si>
    <t>EID Parry India Ltd</t>
  </si>
  <si>
    <t>INE126A01031</t>
  </si>
  <si>
    <t>Go Digit General Insurance Ltd</t>
  </si>
  <si>
    <t>INE03JT01014</t>
  </si>
  <si>
    <t>Emami Ltd</t>
  </si>
  <si>
    <t>INE548C01032</t>
  </si>
  <si>
    <t>Kajaria Ceramics Ltd</t>
  </si>
  <si>
    <t>INE217B01036</t>
  </si>
  <si>
    <t>PG Electroplast Ltd</t>
  </si>
  <si>
    <t>INE457L01029</t>
  </si>
  <si>
    <t>Aegis Logistics Ltd</t>
  </si>
  <si>
    <t>INE208C01025</t>
  </si>
  <si>
    <t>Syngene International Ltd</t>
  </si>
  <si>
    <t>INE398R01022</t>
  </si>
  <si>
    <t>Nava Ltd</t>
  </si>
  <si>
    <t>INE725A01030</t>
  </si>
  <si>
    <t>CCL Products (India) Ltd</t>
  </si>
  <si>
    <t>INE421D01022</t>
  </si>
  <si>
    <t>Inox Wind Ltd</t>
  </si>
  <si>
    <t>INE066P01011</t>
  </si>
  <si>
    <t>Pfizer Ltd</t>
  </si>
  <si>
    <t>INE182A01018</t>
  </si>
  <si>
    <t>Usha Martin Ltd</t>
  </si>
  <si>
    <t>INE228A01035</t>
  </si>
  <si>
    <t>Eris Lifesciences Ltd</t>
  </si>
  <si>
    <t>INE406M01024</t>
  </si>
  <si>
    <t>CarTrade Tech Ltd</t>
  </si>
  <si>
    <t>INE290S01011</t>
  </si>
  <si>
    <t>HFCL Ltd</t>
  </si>
  <si>
    <t>INE548A01028</t>
  </si>
  <si>
    <t>HBL Engineering Ltd</t>
  </si>
  <si>
    <t>INE292B01021</t>
  </si>
  <si>
    <t>Aptus Value Housing Finance India Ltd</t>
  </si>
  <si>
    <t>INE852O01025</t>
  </si>
  <si>
    <t>Jaiprakash Power Ventures Ltd</t>
  </si>
  <si>
    <t>INE351F01018</t>
  </si>
  <si>
    <t>Five-Star Business Finance Ltd</t>
  </si>
  <si>
    <t>INE128S01021</t>
  </si>
  <si>
    <t>CEAT Ltd</t>
  </si>
  <si>
    <t>INE482A01020</t>
  </si>
  <si>
    <t>Can Fin Homes Ltd</t>
  </si>
  <si>
    <t>INE477A01020</t>
  </si>
  <si>
    <t>KEC International Ltd</t>
  </si>
  <si>
    <t>INE389H01022</t>
  </si>
  <si>
    <t>Zee Entertainment Enterprises Ltd</t>
  </si>
  <si>
    <t>INE256A01028</t>
  </si>
  <si>
    <t>Entertainment</t>
  </si>
  <si>
    <t>Gujarat State Petronet Ltd</t>
  </si>
  <si>
    <t>INE246F01010</t>
  </si>
  <si>
    <t>Godawari Power &amp; Ispat Ltd</t>
  </si>
  <si>
    <t>INE177H01039</t>
  </si>
  <si>
    <t>Inventurus Knowledge Solutions Ltd</t>
  </si>
  <si>
    <t>INE115Q01022</t>
  </si>
  <si>
    <t>Jubilant Pharmova Ltd</t>
  </si>
  <si>
    <t>INE700A01033</t>
  </si>
  <si>
    <t>PVR Inox Ltd</t>
  </si>
  <si>
    <t>INE191H01014</t>
  </si>
  <si>
    <t>Firstsource Solutions Ltd</t>
  </si>
  <si>
    <t>INE684F01012</t>
  </si>
  <si>
    <t>Capri Global Capital Ltd</t>
  </si>
  <si>
    <t>INE180C01042</t>
  </si>
  <si>
    <t>Chambal Fertilizers &amp; Chemicals Ltd</t>
  </si>
  <si>
    <t>INE085A01013</t>
  </si>
  <si>
    <t>Aditya Birla Sun Life AMC Ltd</t>
  </si>
  <si>
    <t>INE404A01024</t>
  </si>
  <si>
    <t>Cyient Ltd</t>
  </si>
  <si>
    <t>INE136B01020</t>
  </si>
  <si>
    <t>Creditaccess Grameen Ltd</t>
  </si>
  <si>
    <t>INE741K01010</t>
  </si>
  <si>
    <t>Anant Raj Ltd</t>
  </si>
  <si>
    <t>INE242C01024</t>
  </si>
  <si>
    <t>Jyoti CNC Automation Ltd</t>
  </si>
  <si>
    <t>INE980O01024</t>
  </si>
  <si>
    <t>Deepak Fertilizers and Petrochemicals Corporation Ltd</t>
  </si>
  <si>
    <t>INE501A01019</t>
  </si>
  <si>
    <t>Indiamart Intermesh Ltd</t>
  </si>
  <si>
    <t>INE933S01016</t>
  </si>
  <si>
    <t>Whirlpool Of India Ltd</t>
  </si>
  <si>
    <t>INE716A01013</t>
  </si>
  <si>
    <t>Syrma SGS Technology Ltd</t>
  </si>
  <si>
    <t>INE0DYJ01015</t>
  </si>
  <si>
    <t>Bayer Cropscience Ltd</t>
  </si>
  <si>
    <t>INE462A01022</t>
  </si>
  <si>
    <t>Gillette India Ltd</t>
  </si>
  <si>
    <t>INE322A01010</t>
  </si>
  <si>
    <t>Zen Technologies Ltd</t>
  </si>
  <si>
    <t>INE251B01027</t>
  </si>
  <si>
    <t>Finolex Cables Ltd</t>
  </si>
  <si>
    <t>INE235A01022</t>
  </si>
  <si>
    <t>Aditya Birla Real Estate Ltd</t>
  </si>
  <si>
    <t>INE055A01016</t>
  </si>
  <si>
    <t>Reliance Power Ltd</t>
  </si>
  <si>
    <t>INE614G01033</t>
  </si>
  <si>
    <t>Zensar Technologies Ltd</t>
  </si>
  <si>
    <t>INE520A01027</t>
  </si>
  <si>
    <t>Rainbow Childrens Medicare Ltd</t>
  </si>
  <si>
    <t>INE961O01016</t>
  </si>
  <si>
    <t>Garden Reach Shipbuilders &amp; Engineers Ltd</t>
  </si>
  <si>
    <t>INE382Z01011</t>
  </si>
  <si>
    <t>Balrampur Chini Mills Ltd</t>
  </si>
  <si>
    <t>INE119A01028</t>
  </si>
  <si>
    <t>eClerx Services Ltd</t>
  </si>
  <si>
    <t>INE738I01010</t>
  </si>
  <si>
    <t>Sun TV Network Ltd</t>
  </si>
  <si>
    <t>INE424H01027</t>
  </si>
  <si>
    <t>Belrise Industries Ltd</t>
  </si>
  <si>
    <t>INE894V01022</t>
  </si>
  <si>
    <t>Birlasoft Ltd</t>
  </si>
  <si>
    <t>INE836A01035</t>
  </si>
  <si>
    <t>Emcure Pharmaceuticals Ltd</t>
  </si>
  <si>
    <t>INE168P01015</t>
  </si>
  <si>
    <t>EIH Ltd</t>
  </si>
  <si>
    <t>INE230A01023</t>
  </si>
  <si>
    <t>Shyam Metalics And Energy Ltd</t>
  </si>
  <si>
    <t>INE810G01011</t>
  </si>
  <si>
    <t>NCC Ltd</t>
  </si>
  <si>
    <t>INE868B01028</t>
  </si>
  <si>
    <t>Vardhman Textiles Ltd</t>
  </si>
  <si>
    <t>INE825A01020</t>
  </si>
  <si>
    <t>Sobha Ltd</t>
  </si>
  <si>
    <t>INE671H01015</t>
  </si>
  <si>
    <t>Mahanagar Gas Ltd</t>
  </si>
  <si>
    <t>INE002S01010</t>
  </si>
  <si>
    <t>Gabriel India Ltd</t>
  </si>
  <si>
    <t>INE524A01029</t>
  </si>
  <si>
    <t>BEML Ltd</t>
  </si>
  <si>
    <t>INE258A01024</t>
  </si>
  <si>
    <t>Intellect Design Arena Ltd</t>
  </si>
  <si>
    <t>INE306R01017</t>
  </si>
  <si>
    <t>Netweb Technologies India Ltd</t>
  </si>
  <si>
    <t>INE0NT901020</t>
  </si>
  <si>
    <t>Triveni Turbine Ltd</t>
  </si>
  <si>
    <t>INE152M01016</t>
  </si>
  <si>
    <t>Chalet Hotels Ltd</t>
  </si>
  <si>
    <t>INE427F01016</t>
  </si>
  <si>
    <t>LT Foods Ltd</t>
  </si>
  <si>
    <t>INE818H01020</t>
  </si>
  <si>
    <t>Lemon Tree Hotels Ltd</t>
  </si>
  <si>
    <t>INE970X01018</t>
  </si>
  <si>
    <t>Engineers India Ltd</t>
  </si>
  <si>
    <t>INE510A01028</t>
  </si>
  <si>
    <t>Schneider Electric Infrastructure Ltd</t>
  </si>
  <si>
    <t>INE839M01018</t>
  </si>
  <si>
    <t>Techno Electric &amp; Engineering Co Ltd</t>
  </si>
  <si>
    <t>INE285K01026</t>
  </si>
  <si>
    <t>Jsw Dulux Ltd</t>
  </si>
  <si>
    <t>INE133A01011</t>
  </si>
  <si>
    <t>The Jammu &amp; Kashmir Bank Ltd</t>
  </si>
  <si>
    <t>INE168A01041</t>
  </si>
  <si>
    <t>Cohance Lifesciences Ltd</t>
  </si>
  <si>
    <t>INE03QK01018</t>
  </si>
  <si>
    <t>Choice International Ltd</t>
  </si>
  <si>
    <t>INE102B01014</t>
  </si>
  <si>
    <t>Ramkrishna Forgings Ltd</t>
  </si>
  <si>
    <t>INE399G01023</t>
  </si>
  <si>
    <t>Aadhar Housing Finance Ltd</t>
  </si>
  <si>
    <t>INE883F01010</t>
  </si>
  <si>
    <t>Aditya Birla Lifestyle Brands Ltd</t>
  </si>
  <si>
    <t>INE14LE01019</t>
  </si>
  <si>
    <t>JK Tyre &amp; Industries Ltd</t>
  </si>
  <si>
    <t>INE573A01042</t>
  </si>
  <si>
    <t>Sarda Energy &amp; Minerals Ltd</t>
  </si>
  <si>
    <t>INE385C01021</t>
  </si>
  <si>
    <t>Gujarat Mineral Development Corporation Ltd</t>
  </si>
  <si>
    <t>INE131A01031</t>
  </si>
  <si>
    <t>Fertilizers And Chemicals Travancore Ltd</t>
  </si>
  <si>
    <t>INE188A01015</t>
  </si>
  <si>
    <t>Chennai Petroleum Corporation Ltd</t>
  </si>
  <si>
    <t>INE178A01016</t>
  </si>
  <si>
    <t>Supreme Petrochem Ltd</t>
  </si>
  <si>
    <t>INE663A01033</t>
  </si>
  <si>
    <t>Paradeep Phosphates Ltd</t>
  </si>
  <si>
    <t>INE088F01024</t>
  </si>
  <si>
    <t>Brainbees Solutions Ltd</t>
  </si>
  <si>
    <t>INE02RE01045</t>
  </si>
  <si>
    <t>Titagarh Rail Systems Ltd</t>
  </si>
  <si>
    <t>INE615H01020</t>
  </si>
  <si>
    <t>Indian Overseas Bank</t>
  </si>
  <si>
    <t>INE565A01014</t>
  </si>
  <si>
    <t>Ola Electric Mobility Ltd</t>
  </si>
  <si>
    <t>INE0LXG01040</t>
  </si>
  <si>
    <t>Jubilant Ingrevia Ltd</t>
  </si>
  <si>
    <t>INE0BY001018</t>
  </si>
  <si>
    <t>Poly Medicure Ltd</t>
  </si>
  <si>
    <t>INE205C01021</t>
  </si>
  <si>
    <t>Healthcare Equipment &amp; Supplies</t>
  </si>
  <si>
    <t>Heg Ltd</t>
  </si>
  <si>
    <t>INE545A01024</t>
  </si>
  <si>
    <t>Indegene Ltd</t>
  </si>
  <si>
    <t>INE065X01017</t>
  </si>
  <si>
    <t>Sumitomo Chemical India Ltd</t>
  </si>
  <si>
    <t>INE258G01013</t>
  </si>
  <si>
    <t>Dcm Shriram Ltd</t>
  </si>
  <si>
    <t>INE499A01024</t>
  </si>
  <si>
    <t>JM Financial Ltd</t>
  </si>
  <si>
    <t>INE780C01023</t>
  </si>
  <si>
    <t>Niva Bupa Health Insurance Co Ltd</t>
  </si>
  <si>
    <t>INE995S01015</t>
  </si>
  <si>
    <t>Aavas Financiers Ltd</t>
  </si>
  <si>
    <t>INE216P01012</t>
  </si>
  <si>
    <t>Jindal Saw Ltd</t>
  </si>
  <si>
    <t>INE324A01032</t>
  </si>
  <si>
    <t>PCBL Chemical Ltd</t>
  </si>
  <si>
    <t>INE602A01031</t>
  </si>
  <si>
    <t>R R Kabel Ltd</t>
  </si>
  <si>
    <t>INE777K01022</t>
  </si>
  <si>
    <t>Vijaya Diagnostic Centre Ltd</t>
  </si>
  <si>
    <t>INE043W01024</t>
  </si>
  <si>
    <t>Afcons Infrastructure Ltd</t>
  </si>
  <si>
    <t>INE101I01011</t>
  </si>
  <si>
    <t>Swan Corp Ltd</t>
  </si>
  <si>
    <t>INE665A01038</t>
  </si>
  <si>
    <t>Gravita India Ltd</t>
  </si>
  <si>
    <t>INE024L01027</t>
  </si>
  <si>
    <t>Doms Industries Ltd</t>
  </si>
  <si>
    <t>INE321T01012</t>
  </si>
  <si>
    <t>Household Products</t>
  </si>
  <si>
    <t>Graphite India Ltd</t>
  </si>
  <si>
    <t>INE371A01025</t>
  </si>
  <si>
    <t>Zydus Wellness Ltd</t>
  </si>
  <si>
    <t>INE768C01028</t>
  </si>
  <si>
    <t>Sonata Software Ltd</t>
  </si>
  <si>
    <t>INE269A01021</t>
  </si>
  <si>
    <t>Bikaji Foods International Ltd</t>
  </si>
  <si>
    <t>INE00E101023</t>
  </si>
  <si>
    <t>Minda Corporation Ltd</t>
  </si>
  <si>
    <t>INE842C01021</t>
  </si>
  <si>
    <t>Honasa Consumer Ltd</t>
  </si>
  <si>
    <t>INE0J5401028</t>
  </si>
  <si>
    <t>Physicswallah Ltd</t>
  </si>
  <si>
    <t>INE0LP301011</t>
  </si>
  <si>
    <t>Other Consumer Services</t>
  </si>
  <si>
    <t>Tenneco Clean Air India Ltd</t>
  </si>
  <si>
    <t>INE19RI01016</t>
  </si>
  <si>
    <t>Olectra Greentech Ltd</t>
  </si>
  <si>
    <t>INE260D01016</t>
  </si>
  <si>
    <t>Meesho Ltd</t>
  </si>
  <si>
    <t>INE0VDM01015</t>
  </si>
  <si>
    <t>UTI Asset Management Co Ltd</t>
  </si>
  <si>
    <t>INE094J01016</t>
  </si>
  <si>
    <t>Bata India Ltd</t>
  </si>
  <si>
    <t>INE176A01028</t>
  </si>
  <si>
    <t>NMDC Steel Ltd</t>
  </si>
  <si>
    <t>INE0NNS01018</t>
  </si>
  <si>
    <t>Devyani International Ltd</t>
  </si>
  <si>
    <t>INE872J01023</t>
  </si>
  <si>
    <t>IRCON International Ltd</t>
  </si>
  <si>
    <t>INE962Y01021</t>
  </si>
  <si>
    <t>Shipping Corporation of India Ltd</t>
  </si>
  <si>
    <t>INE109A01011</t>
  </si>
  <si>
    <t>TBO Tek Ltd</t>
  </si>
  <si>
    <t>INE673O01025</t>
  </si>
  <si>
    <t>Sapphire Foods India Ltd</t>
  </si>
  <si>
    <t>INE806T01020</t>
  </si>
  <si>
    <t>Aditya Infotech Ltd</t>
  </si>
  <si>
    <t>INE819V01029</t>
  </si>
  <si>
    <t>IDBI Bank Ltd</t>
  </si>
  <si>
    <t>INE008A01015</t>
  </si>
  <si>
    <t>Welspun Living Ltd</t>
  </si>
  <si>
    <t>INE192B01031</t>
  </si>
  <si>
    <t>Concord Biotech Ltd</t>
  </si>
  <si>
    <t>INE338H01029</t>
  </si>
  <si>
    <t>SBFC Finance Ltd</t>
  </si>
  <si>
    <t>INE423Y01016</t>
  </si>
  <si>
    <t>Anupam Rasayan India Ltd</t>
  </si>
  <si>
    <t>INE930P01018</t>
  </si>
  <si>
    <t>Leela Palaces Hotels &amp; Resorts Ltd</t>
  </si>
  <si>
    <t>INE0AQ201015</t>
  </si>
  <si>
    <t>Jupiter Wagons Ltd</t>
  </si>
  <si>
    <t>INE209L01016</t>
  </si>
  <si>
    <t>International Gemmological Institute India Ltd</t>
  </si>
  <si>
    <t>INE0Q9301021</t>
  </si>
  <si>
    <t>Tejas Networks Ltd</t>
  </si>
  <si>
    <t>INE010J01012</t>
  </si>
  <si>
    <t>Telecom - Equipment &amp; Accessories</t>
  </si>
  <si>
    <t>IFCI Ltd</t>
  </si>
  <si>
    <t>INE039A01010</t>
  </si>
  <si>
    <t>Mangalore Refinery &amp; Petrochemicals Ltd</t>
  </si>
  <si>
    <t>INE103A01014</t>
  </si>
  <si>
    <t>Clean Science And Technology Ltd</t>
  </si>
  <si>
    <t>INE227W01023</t>
  </si>
  <si>
    <t>Elecon Engineering Co Ltd</t>
  </si>
  <si>
    <t>INE205B01031</t>
  </si>
  <si>
    <t>Action Construction Equipment Ltd</t>
  </si>
  <si>
    <t>INE731H01025</t>
  </si>
  <si>
    <t>Central Bank of India</t>
  </si>
  <si>
    <t>INE483A01010</t>
  </si>
  <si>
    <t>Caplin Point Laboratories Ltd</t>
  </si>
  <si>
    <t>INE475E01026</t>
  </si>
  <si>
    <t>BLS International Services Ltd</t>
  </si>
  <si>
    <t>INE153T01027</t>
  </si>
  <si>
    <t>Cemindia Projects Ltd</t>
  </si>
  <si>
    <t>INE686A01026</t>
  </si>
  <si>
    <t>Nuvoco Vistas Corporation Ltd</t>
  </si>
  <si>
    <t>INE118D01016</t>
  </si>
  <si>
    <t>Canara HSBC Life Insurance Co Ltd</t>
  </si>
  <si>
    <t>INE01TY01017</t>
  </si>
  <si>
    <t>Trident Ltd</t>
  </si>
  <si>
    <t>INE064C01022</t>
  </si>
  <si>
    <t>Blue Dart Express Ltd</t>
  </si>
  <si>
    <t>INE233B01017</t>
  </si>
  <si>
    <t>Signatureglobal (India) Ltd</t>
  </si>
  <si>
    <t>INE903U01023</t>
  </si>
  <si>
    <t>JSW Cement Ltd</t>
  </si>
  <si>
    <t>INE718I01012</t>
  </si>
  <si>
    <t>Tega Industries Ltd</t>
  </si>
  <si>
    <t>INE011K01018</t>
  </si>
  <si>
    <t>Pine Labs Ltd</t>
  </si>
  <si>
    <t>INE15B701018</t>
  </si>
  <si>
    <t>Transformers And Rectifiers India Ltd</t>
  </si>
  <si>
    <t>INE763I01026</t>
  </si>
  <si>
    <t>Acme Solar Holdings Ltd</t>
  </si>
  <si>
    <t>INE622W01025</t>
  </si>
  <si>
    <t>Aditya Birla Fashion and Retail Ltd</t>
  </si>
  <si>
    <t>INE647O01011</t>
  </si>
  <si>
    <t>Newgen Software Technologies Ltd</t>
  </si>
  <si>
    <t>INE619B01017</t>
  </si>
  <si>
    <t>UCO Bank</t>
  </si>
  <si>
    <t>INE691A01018</t>
  </si>
  <si>
    <t>Jain Resource Recycling Ltd</t>
  </si>
  <si>
    <t>INE0YD401026</t>
  </si>
  <si>
    <t>The India Cements Ltd</t>
  </si>
  <si>
    <t>INE383A01012</t>
  </si>
  <si>
    <t>Rites Ltd</t>
  </si>
  <si>
    <t>INE320J01015</t>
  </si>
  <si>
    <t>Urban Co Ltd</t>
  </si>
  <si>
    <t>INE0CAZ01013</t>
  </si>
  <si>
    <t>Saregama India Ltd</t>
  </si>
  <si>
    <t>INE979A01025</t>
  </si>
  <si>
    <t>Aegis Vopak Terminals Ltd</t>
  </si>
  <si>
    <t>INE0INX01018</t>
  </si>
  <si>
    <t>Travel Food Services Ltd</t>
  </si>
  <si>
    <t>INE103V01028</t>
  </si>
  <si>
    <t>ITI Ltd</t>
  </si>
  <si>
    <t>INE248A01017</t>
  </si>
  <si>
    <t>Bombay Burmah Trading Corporation Ltd</t>
  </si>
  <si>
    <t>INE050A01025</t>
  </si>
  <si>
    <t>Emmvee Photovoltaic Power Ltd</t>
  </si>
  <si>
    <t>INE1C6T01020</t>
  </si>
  <si>
    <t>Allied Blenders And Distillers Ltd</t>
  </si>
  <si>
    <t>INE552Z01027</t>
  </si>
  <si>
    <t>Railtel Corporation Of India Ltd</t>
  </si>
  <si>
    <t>INE0DD101019</t>
  </si>
  <si>
    <t>JBM Auto Ltd</t>
  </si>
  <si>
    <t>INE927D01051</t>
  </si>
  <si>
    <t>Rhi Magnesita India Ltd</t>
  </si>
  <si>
    <t>INE743M01012</t>
  </si>
  <si>
    <t>Latent View Analytics Ltd</t>
  </si>
  <si>
    <t>INE0I7C01011</t>
  </si>
  <si>
    <t>Gallantt Ispat Ltd</t>
  </si>
  <si>
    <t>INE297H01019</t>
  </si>
  <si>
    <t>Tata Teleservices Maharashtra Ltd</t>
  </si>
  <si>
    <t>INE517B01013</t>
  </si>
  <si>
    <t>CE Info Systems Ltd</t>
  </si>
  <si>
    <t>INE0BV301023</t>
  </si>
  <si>
    <t>Blue Jet Healthcare Ltd</t>
  </si>
  <si>
    <t>INE0KBH01020</t>
  </si>
  <si>
    <t>MMTC Ltd</t>
  </si>
  <si>
    <t>INE123F01029</t>
  </si>
  <si>
    <t>VA Tech Wabag Ltd</t>
  </si>
  <si>
    <t>INE956G01038</t>
  </si>
  <si>
    <t>Other Utilities</t>
  </si>
  <si>
    <t>PTC India Ltd</t>
  </si>
  <si>
    <t>INE877F01012</t>
  </si>
  <si>
    <t>Jamna Auto Industries Ltd</t>
  </si>
  <si>
    <t>INE039C01032</t>
  </si>
  <si>
    <t>CIE Automotive India Ltd</t>
  </si>
  <si>
    <t>INE536H01010</t>
  </si>
  <si>
    <t>V-Mart Retail Ltd</t>
  </si>
  <si>
    <t>INE665J01013</t>
  </si>
  <si>
    <t>Akums Drugs And Pharmaceuticals Ltd</t>
  </si>
  <si>
    <t>INE09XN01023</t>
  </si>
  <si>
    <t>Fiem Industries Ltd</t>
  </si>
  <si>
    <t>INE737H01014</t>
  </si>
  <si>
    <t>Sharda Cropchem Ltd</t>
  </si>
  <si>
    <t>INE221J01015</t>
  </si>
  <si>
    <t>KRBL Ltd</t>
  </si>
  <si>
    <t>INE001B01026</t>
  </si>
  <si>
    <t>Ahluwalia Contracts (India) Ltd</t>
  </si>
  <si>
    <t>INE758C01029</t>
  </si>
  <si>
    <t>Rashtriya Chemicals and Fertilizers Ltd</t>
  </si>
  <si>
    <t>INE027A01015</t>
  </si>
  <si>
    <t>INE1YPB01014</t>
  </si>
  <si>
    <t>Advanced Enzyme Technologies Ltd</t>
  </si>
  <si>
    <t>INE837H01020</t>
  </si>
  <si>
    <t>GMM Pfaudler Ltd</t>
  </si>
  <si>
    <t>INE541A01023</t>
  </si>
  <si>
    <t>Godrej Agrovet Ltd</t>
  </si>
  <si>
    <t>INE850D01014</t>
  </si>
  <si>
    <t>TVS Supply Chain Solutions Ltd</t>
  </si>
  <si>
    <t>INE395N01027</t>
  </si>
  <si>
    <t>Route Mobile Ltd</t>
  </si>
  <si>
    <t>INE450U01017</t>
  </si>
  <si>
    <t>Margin on Derivatives</t>
  </si>
  <si>
    <t>Derivatives</t>
  </si>
  <si>
    <t>Long / Short</t>
  </si>
  <si>
    <t>Market/Fair Value (Rs. in Lakhs)</t>
  </si>
  <si>
    <t xml:space="preserve">% to Net Assets </t>
  </si>
  <si>
    <t>NIFTY 28-APR-26 FUT</t>
  </si>
  <si>
    <t>Long</t>
  </si>
  <si>
    <t>Index</t>
  </si>
  <si>
    <t>182 DTB (11-JUN-2026)</t>
  </si>
  <si>
    <t>IN002025Y370</t>
  </si>
  <si>
    <t>Mutual Fund Units</t>
  </si>
  <si>
    <t>JioBlackRock Money Market Fund - Direct Plan - Growth Option</t>
  </si>
  <si>
    <t>INF22M001028</t>
  </si>
  <si>
    <t>JioBlackRock Liquid Fund - Direct Plan - Growth Option</t>
  </si>
  <si>
    <t>INF22M001010</t>
  </si>
  <si>
    <t>MAX HEALTHCARE INSTITUTE FUT 28-APR-26</t>
  </si>
  <si>
    <t>Short</t>
  </si>
  <si>
    <t>VODAFONE IDEA LTD FUT 26-MAY-26</t>
  </si>
  <si>
    <t>HINDUSTAN UNILEVER LTD FUT 28-APR-26</t>
  </si>
  <si>
    <t>HINDALCO INDUSTRIES LTD FUT 28-APR-26</t>
  </si>
  <si>
    <t>HDFC AMC LTD FUT 28-APR-26</t>
  </si>
  <si>
    <t>GODREJ CONSUMER PROD LTD FUT 28-APR-26</t>
  </si>
  <si>
    <t>DABUR INDIA LTD FUT 28-APR-26</t>
  </si>
  <si>
    <t>TORRENT PHARMA LTD FUT 28-APR-26</t>
  </si>
  <si>
    <t>ASIAN PAINTS LTD FUT 28-APR-26</t>
  </si>
  <si>
    <t>ETERNAL LTD FUT 28-APR-26</t>
  </si>
  <si>
    <t>NESTLE INDIA LTD FUT 28-APR-26</t>
  </si>
  <si>
    <t>GAIL INDIA LTD FUT 28-APR-26</t>
  </si>
  <si>
    <t>TRENT LTD FUT 28-APR-26</t>
  </si>
  <si>
    <t>ICICI PRU LIFE INS CO LTD FUT 28-APR-26</t>
  </si>
  <si>
    <t>EICHER MOTORS LTD FUT 28-APR-26</t>
  </si>
  <si>
    <t>ADANI PORTS AND SP ECO FUT 28-APR-26</t>
  </si>
  <si>
    <t>AU SMALL FINANCE BANK LTD FUT 28-APR-26</t>
  </si>
  <si>
    <t>DALMIA BHARAT LTD FUT 28-APR-26</t>
  </si>
  <si>
    <t>AMBUJA CEMENTS LTD FUT 28-APR-26</t>
  </si>
  <si>
    <t>TITAN CO LTD FUT 28-APR-26</t>
  </si>
  <si>
    <t>BAJAJ FINSERV LTD FUT 28-APR-26</t>
  </si>
  <si>
    <t>HINDUSTAN AERONAUTICS LTD FUT 28-APR-26</t>
  </si>
  <si>
    <t>HDFC LIFE INSURANCE COLTD FUT 28-APR-26</t>
  </si>
  <si>
    <t>BRITANNIA INDUSTRIES LTD FUT 28-APR-26</t>
  </si>
  <si>
    <t>INDUSIND BANK LTD FUT 28-APR-26</t>
  </si>
  <si>
    <t>ULTRA TECH CEMENT LTD FUT 28-APR-26</t>
  </si>
  <si>
    <t>TATA CONSUMER PRODUCTS FUT 28-APR-26</t>
  </si>
  <si>
    <t>CROMPT GREA CON ELEC LTD FUT 28-APR-26</t>
  </si>
  <si>
    <t>TATA MOTORS PASS VEHICLES FUT 28-APR-26</t>
  </si>
  <si>
    <t>YES BANK LTD FUT 26-MAY-26</t>
  </si>
  <si>
    <t>INDIAN HOTELS CO LTD FUT 28-APR-26</t>
  </si>
  <si>
    <t>SHRIRAM FINANCE LTD FUT 28-APR-26</t>
  </si>
  <si>
    <t>SUN PHARMA IND LTD FUT 28-APR-26</t>
  </si>
  <si>
    <t>BHARAT ELECTRONICS LTD FUT 28-APR-26</t>
  </si>
  <si>
    <t>STEEL AUTHOR OF IND LTD FUT 28-APR-26</t>
  </si>
  <si>
    <t>MARUTI SUZUKI INDIA LTD FUT 28-APR-26</t>
  </si>
  <si>
    <t>PGC LTD FUT 28-APR-26</t>
  </si>
  <si>
    <t>INDIAN OIL CORP LTD FUT 28-APR-26</t>
  </si>
  <si>
    <t>BAJAJ FINANCE LTD FUT 26-MAY-26</t>
  </si>
  <si>
    <t>PUNJAB NATIONAL BANK FUT 28-APR-26</t>
  </si>
  <si>
    <t>GRASIM INDUSTRIES LTD FUT 28-APR-26</t>
  </si>
  <si>
    <t>ONGC LTD FUT 28-APR-26</t>
  </si>
  <si>
    <t>TCS LTD FUT 28-APR-26</t>
  </si>
  <si>
    <t>UNITED SPIRITS LTD FUT 28-APR-26</t>
  </si>
  <si>
    <t>MACROTECH DEVELOPERS LTD FUT 28-APR-26</t>
  </si>
  <si>
    <t>IDFC FIRST BANK LTD FUT 28-APR-26</t>
  </si>
  <si>
    <t>LAURUS LABS LTD FUT 28-APR-26</t>
  </si>
  <si>
    <t>GODREJ PROPERTIES LTD FUT 28-APR-26</t>
  </si>
  <si>
    <t>NTPC LTD FUT 28-APR-26</t>
  </si>
  <si>
    <t>UPL LTD FUT 28-APR-26</t>
  </si>
  <si>
    <t>LIC HOUSING FIN LTD FUT 28-APR-26</t>
  </si>
  <si>
    <t>TATA MOTORS PASS VEHICLES FUT 26-MAY-26</t>
  </si>
  <si>
    <t>VODAFONE IDEA LTD FUT 28-APR-26</t>
  </si>
  <si>
    <t>MAX FINANCIAL SERVICES FUT 28-APR-26</t>
  </si>
  <si>
    <t>YES BANK LTD FUT 28-APR-26</t>
  </si>
  <si>
    <t>JSW STEEL LTD FUT 28-APR-26</t>
  </si>
  <si>
    <t>BHARAT HEAVY ELECT LTD FUT 28-APR-26</t>
  </si>
  <si>
    <t>M&amp;M LTD FUT 28-APR-26</t>
  </si>
  <si>
    <t>CANARA BANK FUT 28-APR-26</t>
  </si>
  <si>
    <t>BANK OF BARODA FUT 28-APR-26</t>
  </si>
  <si>
    <t>DLF LTD FUT 28-APR-26</t>
  </si>
  <si>
    <t>TATA POWER CO LTD FUT 28-APR-26</t>
  </si>
  <si>
    <t>AU SMALL FINANCE BANK LTD FUT 26-MAY-26</t>
  </si>
  <si>
    <t>STATE BANK OF INDIA FUT 28-APR-26</t>
  </si>
  <si>
    <t>LARSEN AND TOUBRO LTD FUT 28-APR-26</t>
  </si>
  <si>
    <t>BAJAJ FINANCE LTD FUT 28-APR-26</t>
  </si>
  <si>
    <t>AXIS BANK LTD FUT 28-APR-26</t>
  </si>
  <si>
    <t>PRESTIGE ESTATES PROJECTS FUT 28-APR-26</t>
  </si>
  <si>
    <t>ITC LTD FUT 28-APR-26</t>
  </si>
  <si>
    <t>KOTAK BANK LTD FUT 28-APR-26</t>
  </si>
  <si>
    <t>MULTI COMMODITY EXC OF IND 28-APR-26</t>
  </si>
  <si>
    <t>BHARTI AIRTEL LTD FUT 28-APR-26</t>
  </si>
  <si>
    <t>ICICI BANK LTD FUT 28-APR-26</t>
  </si>
  <si>
    <t>RELIANCE INDUSTRIES LTD FUT 28-APR-26</t>
  </si>
  <si>
    <t>HDFC BANK LTD FUT 28-APR-26</t>
  </si>
  <si>
    <t>Industry Classification / Rating</t>
  </si>
  <si>
    <t>Scheme Risk-O-Meter</t>
  </si>
  <si>
    <t>Benchmark Risk-O-Meter</t>
  </si>
  <si>
    <t>Benchmark Name - NIFTY Money Market Index A-I</t>
  </si>
  <si>
    <t>Benchmark Name - NIFTY 1D Rate Index</t>
  </si>
  <si>
    <t>Benchmark Name - NIFTY Liquid Index A-I</t>
  </si>
  <si>
    <t>Benchmark Name - NIFTY 8-13 yr G-Sec</t>
  </si>
  <si>
    <t>Benchmark Name - NIFTY Low Duration Debt Index A-I</t>
  </si>
  <si>
    <t>Benchmark Name - NIFTY Short Duration Debt Index A-II</t>
  </si>
  <si>
    <t>Benchmark Name - NIFTY 50 Index (TRI)</t>
  </si>
  <si>
    <t>Benchmark Name - NIFTY Next 50 Index (TRI)</t>
  </si>
  <si>
    <t>Benchmark Name - NIFTY Midcap 150 Index (TRI)</t>
  </si>
  <si>
    <t>Benchmark Name - NIFTY Smallcap 250 Index (TRI)</t>
  </si>
  <si>
    <t>Benchmark Name - Nifty 500 Index (TRI)</t>
  </si>
  <si>
    <t>Benchmark Name - Nifty 50 Arbitrage (TRI)</t>
  </si>
  <si>
    <t>JBMMF</t>
  </si>
  <si>
    <t>JBOF</t>
  </si>
  <si>
    <t>JBLF</t>
  </si>
  <si>
    <t>JBLOW</t>
  </si>
  <si>
    <t>JBSHORT</t>
  </si>
  <si>
    <t>JBN8-13</t>
  </si>
  <si>
    <t>JBN50</t>
  </si>
  <si>
    <t>JBNNX50</t>
  </si>
  <si>
    <t>JBNM150</t>
  </si>
  <si>
    <t>JBNS250</t>
  </si>
  <si>
    <t>JBFLEXI</t>
  </si>
  <si>
    <t>JBARB</t>
  </si>
  <si>
    <t>JBSECRO</t>
  </si>
  <si>
    <t>-</t>
  </si>
  <si>
    <t>Canara Bank (03-Jun-2026)</t>
  </si>
  <si>
    <t>Canara Bank (15-Sep-2026)</t>
  </si>
  <si>
    <t>Debt Index Replication Factor (DIRF) : 96.62%</t>
  </si>
  <si>
    <t>Aggregate Investments by other schemes (at NAV) as on March 31, 2026, is Rs.2,538.05 Lakh's.</t>
  </si>
  <si>
    <t>Aggregate Investments by other schemes (at NAV) as on March 31, 2026, is Rs.1,528.67 Lakh's.</t>
  </si>
  <si>
    <t>Allcargo Global Ltd **</t>
  </si>
  <si>
    <t>Half Yearly Portfolio Statement as on March 31, 2026</t>
  </si>
  <si>
    <t>Notes</t>
  </si>
  <si>
    <t>(1) There is no security which is in default beyond its maturity/ interest payment date.</t>
  </si>
  <si>
    <t>(2) Plan/ Option wise per unit net asset value are as follows:</t>
  </si>
  <si>
    <t>Plan/ Option</t>
  </si>
  <si>
    <t>As on September 30, 2025</t>
  </si>
  <si>
    <t>As on March 31, 2026</t>
  </si>
  <si>
    <t>(6) The average maturity period of the portfolio is 0.77 years.</t>
  </si>
  <si>
    <t>(3) There was no distribution (of income and capital) during the half year ended March 31, 2026.</t>
  </si>
  <si>
    <t>(4) Total outstanding exposure in derivative instruments as on March 31, 2026 is Rs. Nil.</t>
  </si>
  <si>
    <t>(5) Total market value of investments in foreign securities/ American Depository Receipts/ Global Depository Receipts as at March 31, 2026 is Rs. Nil.</t>
  </si>
  <si>
    <t>(7) Repo transactions in corporate debt securities as on March 31, 2026 is Rs. Nil.</t>
  </si>
  <si>
    <t>(6) The average maturity period of the portfolio is 0.008 years.</t>
  </si>
  <si>
    <t>N.A.</t>
  </si>
  <si>
    <t>(6) The average maturity period of the portfolio is 0.21 years.</t>
  </si>
  <si>
    <t>(6) The average maturity period of the portfolio is 9.20 years.</t>
  </si>
  <si>
    <t>As on September 30, 2025*</t>
  </si>
  <si>
    <t>(6) The average maturity period of the portfolio is 0.99 years.</t>
  </si>
  <si>
    <t>(6) The average maturity period of the portfolio is 1.61 years.</t>
  </si>
  <si>
    <t>(2) Aggregate value of illiquid equity shares of the fund amounts to Rs. Nil and their percentage to net asset value is Nil.</t>
  </si>
  <si>
    <t>(3) Plan/ Option wise per unit net asset value are as follows:</t>
  </si>
  <si>
    <t>(4) There was no distribution (of income and capital) during the half year ended March 31, 2026.</t>
  </si>
  <si>
    <t>(5) Total outstanding exposure in derivative instruments as on March 31, 2026 is Rs. Nil.</t>
  </si>
  <si>
    <t>(6) Total market value of investments in foreign securities/ American Depository Receipts/ Global Depository Receipts as at March 31, 2026 is Rs. Nil.</t>
  </si>
  <si>
    <t>(8) Repo transactions in corporate debt securities as on March 31, 2026 is Rs. Nil.</t>
  </si>
  <si>
    <t>(5) Exposure to Derivative Instruments as on March 31, 2026:</t>
  </si>
  <si>
    <t>Underlying</t>
  </si>
  <si>
    <t>Long/Short</t>
  </si>
  <si>
    <t>Futures Price When purchased</t>
  </si>
  <si>
    <t>Current price of the contract</t>
  </si>
  <si>
    <t>Margin maintained
in Rs. Lakhs</t>
  </si>
  <si>
    <t xml:space="preserve">     </t>
  </si>
  <si>
    <t>Number of contracts bought</t>
  </si>
  <si>
    <t>Number of contracts Sold</t>
  </si>
  <si>
    <t>Gross Notional Value of contracts where futures were bought  in Rs. Lakhs</t>
  </si>
  <si>
    <t>Gross Notional Value of contracts where futures were  sold in Rs. Lakhs</t>
  </si>
  <si>
    <t>Net Profit/Loss value on all contracts in Rs. Lakhs</t>
  </si>
  <si>
    <t>(7) During the period, the portfolio turnover ratio is 27.46 times.</t>
  </si>
  <si>
    <r>
      <t xml:space="preserve">(7) During the period, the portfolio turnover ratio is </t>
    </r>
    <r>
      <rPr>
        <sz val="8"/>
        <rFont val="Arial"/>
        <family val="2"/>
      </rPr>
      <t>332.27 times.</t>
    </r>
  </si>
  <si>
    <t xml:space="preserve"> a) Hedging Positions through Futures as on March 31, 2026:</t>
  </si>
  <si>
    <t>(7) During the period, the portfolio turnover ratio is 97.70 times.</t>
  </si>
  <si>
    <t>(7) During the period, the portfolio turnover ratio is 22.96 times.</t>
  </si>
  <si>
    <t>(7) During the period, the portfolio turnover ratio is 16.55 times.</t>
  </si>
  <si>
    <t>(7) During the period, the portfolio turnover ratio is 14.82 times.</t>
  </si>
  <si>
    <t>(7) During the period, the portfolio turnover ratio is 1.58 times.</t>
  </si>
  <si>
    <t>Unclaimed Redemption - Upto 3 years - Growth Option</t>
  </si>
  <si>
    <t>N.A.**</t>
  </si>
  <si>
    <t>a)  Hedging positions through futures as on March 31, 2026 is :</t>
  </si>
  <si>
    <t>Total percentage of existing assets hedged through futures: Nil</t>
  </si>
  <si>
    <t>For the Half Year ended March 31, 2026 following were the non-hedging transactions through futures which have been squared off/expired:</t>
  </si>
  <si>
    <t>b) Other than Hedging Positions through Futures as on March 31, 2026 is :</t>
  </si>
  <si>
    <t>Total exposure due to futures (non hedging positions) as a percentage of net assets: 0.99%.</t>
  </si>
  <si>
    <t>For the Half Year ended March 31, 2026 following were the hedging transactions through futures which have been squared off/expired:</t>
  </si>
  <si>
    <t>Number of Contracts</t>
  </si>
  <si>
    <t>Option Price when purchased</t>
  </si>
  <si>
    <t>Current Option Price</t>
  </si>
  <si>
    <t>Total percentage of existing assets hedged through put options: Nil</t>
  </si>
  <si>
    <t>Number of contracts entered</t>
  </si>
  <si>
    <t>Gross Notional Value of contracts in Rs. Lakhs</t>
  </si>
  <si>
    <t>Net profit/ (loss) on all contracts (premium paid treated as (loss))</t>
  </si>
  <si>
    <t>c) Hedging positions through Put options as on March 31, 2026</t>
  </si>
  <si>
    <t>For the Half Year ended March 31, 2026, following details specified for hedging transactions through Put options which have already been exercised/ expired:</t>
  </si>
  <si>
    <t>d) Other than hedging positions through options as on March 31, 2026</t>
  </si>
  <si>
    <t>Call/ put</t>
  </si>
  <si>
    <t>Number of contracts</t>
  </si>
  <si>
    <t>Option price when purchased</t>
  </si>
  <si>
    <t>Current price</t>
  </si>
  <si>
    <t>For the period ended March 31, 2026, following details specified for non-hedging transactions through options which have already been exercised/ expired:</t>
  </si>
  <si>
    <t>Total exposure through options as a percentage of net assets: Nil</t>
  </si>
  <si>
    <t>e) Hedging positions through Swaps as on March 31, 2026  - Nil</t>
  </si>
  <si>
    <t>Total exposure due to futures (non hedging positions) as a percentage of net assets: 0.44%.</t>
  </si>
  <si>
    <t>Direct Plan - Growth Option</t>
  </si>
  <si>
    <t>Total exposure due to futures (non hedging positions) as a percentage of net assets: : Nil</t>
  </si>
  <si>
    <t>** Plan introduced during the half year ended March 31, 2026, hence there are no NAVs at the beginning of the half year period.</t>
  </si>
  <si>
    <t>* Scheme Introduced during the half year ended March 31, 2026, hence there are no NAVs at the beginning of the half year period.</t>
  </si>
  <si>
    <t>Total percentage of existing assets hedged through futures: -68.44%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</si>
</sst>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#0.00%"/>
    <numFmt numFmtId="166" formatCode="#,##0.0000"/>
    <numFmt numFmtId="167" formatCode="#,##0;\(#,##0.\)"/>
    <numFmt numFmtId="168" formatCode="0.0000"/>
    <numFmt numFmtId="169" formatCode="#,##0.0000_ ;\-#,##0.0000\ "/>
  </numFmts>
  <fonts count="17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CCCCCC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164" fontId="14" fillId="0" borderId="0" applyFont="0" applyFill="0" applyBorder="0" applyAlignment="0" applyProtection="0"/>
  </cellStyleXfs>
  <cellXfs count="154">
    <xf numFmtId="0" fontId="0" fillId="0" borderId="0" xfId="0"/>
    <xf numFmtId="0" fontId="4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4" fontId="2" fillId="2" borderId="0" xfId="0" applyNumberFormat="1" applyFont="1" applyFill="1" applyAlignment="1">
      <alignment horizontal="left" vertical="top" wrapText="1"/>
    </xf>
    <xf numFmtId="4" fontId="4" fillId="2" borderId="0" xfId="0" applyNumberFormat="1" applyFont="1" applyFill="1"/>
    <xf numFmtId="0" fontId="6" fillId="2" borderId="0" xfId="0" applyFont="1" applyFill="1"/>
    <xf numFmtId="0" fontId="3" fillId="2" borderId="0" xfId="0" applyFont="1" applyFill="1" applyAlignment="1">
      <alignment horizontal="left" vertical="top"/>
    </xf>
    <xf numFmtId="39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wrapText="1"/>
    </xf>
    <xf numFmtId="10" fontId="6" fillId="2" borderId="0" xfId="0" applyNumberFormat="1" applyFont="1" applyFill="1"/>
    <xf numFmtId="10" fontId="4" fillId="2" borderId="0" xfId="0" applyNumberFormat="1" applyFont="1" applyFill="1"/>
    <xf numFmtId="39" fontId="6" fillId="4" borderId="0" xfId="0" applyNumberFormat="1" applyFont="1" applyFill="1"/>
    <xf numFmtId="0" fontId="10" fillId="0" borderId="0" xfId="0" applyFont="1"/>
    <xf numFmtId="0" fontId="5" fillId="2" borderId="0" xfId="0" applyFont="1" applyFill="1"/>
    <xf numFmtId="165" fontId="6" fillId="2" borderId="0" xfId="0" applyNumberFormat="1" applyFont="1" applyFill="1"/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2" fontId="5" fillId="0" borderId="5" xfId="0" applyNumberFormat="1" applyFont="1" applyBorder="1" applyAlignment="1">
      <alignment horizontal="center" vertical="center" wrapText="1"/>
    </xf>
    <xf numFmtId="39" fontId="5" fillId="0" borderId="5" xfId="0" applyNumberFormat="1" applyFont="1" applyBorder="1" applyAlignment="1">
      <alignment horizontal="center" vertical="center" wrapText="1"/>
    </xf>
    <xf numFmtId="10" fontId="5" fillId="0" borderId="5" xfId="0" applyNumberFormat="1" applyFont="1" applyBorder="1" applyAlignment="1">
      <alignment horizontal="center" vertical="center" wrapText="1"/>
    </xf>
    <xf numFmtId="0" fontId="5" fillId="2" borderId="6" xfId="0" applyFont="1" applyFill="1" applyBorder="1"/>
    <xf numFmtId="0" fontId="6" fillId="2" borderId="6" xfId="0" applyFont="1" applyFill="1" applyBorder="1"/>
    <xf numFmtId="39" fontId="6" fillId="2" borderId="6" xfId="0" applyNumberFormat="1" applyFont="1" applyFill="1" applyBorder="1"/>
    <xf numFmtId="39" fontId="6" fillId="4" borderId="6" xfId="0" applyNumberFormat="1" applyFont="1" applyFill="1" applyBorder="1"/>
    <xf numFmtId="10" fontId="6" fillId="2" borderId="6" xfId="0" applyNumberFormat="1" applyFont="1" applyFill="1" applyBorder="1"/>
    <xf numFmtId="39" fontId="5" fillId="2" borderId="7" xfId="0" applyNumberFormat="1" applyFont="1" applyFill="1" applyBorder="1"/>
    <xf numFmtId="39" fontId="5" fillId="4" borderId="7" xfId="0" applyNumberFormat="1" applyFont="1" applyFill="1" applyBorder="1"/>
    <xf numFmtId="165" fontId="6" fillId="2" borderId="6" xfId="0" applyNumberFormat="1" applyFont="1" applyFill="1" applyBorder="1"/>
    <xf numFmtId="0" fontId="5" fillId="2" borderId="8" xfId="0" applyFont="1" applyFill="1" applyBorder="1"/>
    <xf numFmtId="39" fontId="5" fillId="2" borderId="8" xfId="0" applyNumberFormat="1" applyFont="1" applyFill="1" applyBorder="1"/>
    <xf numFmtId="39" fontId="5" fillId="4" borderId="8" xfId="0" applyNumberFormat="1" applyFont="1" applyFill="1" applyBorder="1"/>
    <xf numFmtId="10" fontId="5" fillId="2" borderId="9" xfId="0" applyNumberFormat="1" applyFont="1" applyFill="1" applyBorder="1"/>
    <xf numFmtId="0" fontId="5" fillId="2" borderId="9" xfId="0" applyFont="1" applyFill="1" applyBorder="1"/>
    <xf numFmtId="10" fontId="5" fillId="2" borderId="6" xfId="0" applyNumberFormat="1" applyFont="1" applyFill="1" applyBorder="1"/>
    <xf numFmtId="0" fontId="5" fillId="2" borderId="7" xfId="0" applyFont="1" applyFill="1" applyBorder="1"/>
    <xf numFmtId="3" fontId="6" fillId="2" borderId="6" xfId="0" applyNumberFormat="1" applyFont="1" applyFill="1" applyBorder="1"/>
    <xf numFmtId="4" fontId="6" fillId="2" borderId="6" xfId="0" applyNumberFormat="1" applyFont="1" applyFill="1" applyBorder="1"/>
    <xf numFmtId="39" fontId="5" fillId="2" borderId="10" xfId="0" applyNumberFormat="1" applyFont="1" applyFill="1" applyBorder="1"/>
    <xf numFmtId="39" fontId="5" fillId="4" borderId="10" xfId="0" applyNumberFormat="1" applyFont="1" applyFill="1" applyBorder="1"/>
    <xf numFmtId="0" fontId="5" fillId="2" borderId="11" xfId="0" applyFont="1" applyFill="1" applyBorder="1"/>
    <xf numFmtId="39" fontId="5" fillId="2" borderId="11" xfId="0" applyNumberFormat="1" applyFont="1" applyFill="1" applyBorder="1"/>
    <xf numFmtId="39" fontId="5" fillId="4" borderId="11" xfId="0" applyNumberFormat="1" applyFont="1" applyFill="1" applyBorder="1"/>
    <xf numFmtId="0" fontId="5" fillId="2" borderId="0" xfId="0" applyFont="1" applyFill="1" applyAlignment="1">
      <alignment horizontal="right"/>
    </xf>
    <xf numFmtId="166" fontId="6" fillId="2" borderId="0" xfId="0" applyNumberFormat="1" applyFont="1" applyFill="1"/>
    <xf numFmtId="0" fontId="6" fillId="2" borderId="11" xfId="0" applyFont="1" applyFill="1" applyBorder="1"/>
    <xf numFmtId="39" fontId="6" fillId="2" borderId="11" xfId="0" applyNumberFormat="1" applyFont="1" applyFill="1" applyBorder="1"/>
    <xf numFmtId="39" fontId="6" fillId="4" borderId="11" xfId="0" applyNumberFormat="1" applyFont="1" applyFill="1" applyBorder="1"/>
    <xf numFmtId="39" fontId="5" fillId="2" borderId="10" xfId="0" applyNumberFormat="1" applyFont="1" applyFill="1" applyBorder="1" applyAlignment="1">
      <alignment horizontal="right"/>
    </xf>
    <xf numFmtId="39" fontId="5" fillId="4" borderId="10" xfId="0" applyNumberFormat="1" applyFont="1" applyFill="1" applyBorder="1" applyAlignment="1">
      <alignment horizontal="right"/>
    </xf>
    <xf numFmtId="39" fontId="5" fillId="2" borderId="11" xfId="0" applyNumberFormat="1" applyFont="1" applyFill="1" applyBorder="1" applyAlignment="1">
      <alignment horizontal="right"/>
    </xf>
    <xf numFmtId="39" fontId="5" fillId="4" borderId="11" xfId="0" applyNumberFormat="1" applyFont="1" applyFill="1" applyBorder="1" applyAlignment="1">
      <alignment horizontal="right"/>
    </xf>
    <xf numFmtId="39" fontId="5" fillId="2" borderId="6" xfId="0" applyNumberFormat="1" applyFont="1" applyFill="1" applyBorder="1" applyAlignment="1">
      <alignment horizontal="right"/>
    </xf>
    <xf numFmtId="39" fontId="5" fillId="4" borderId="6" xfId="0" applyNumberFormat="1" applyFont="1" applyFill="1" applyBorder="1" applyAlignment="1">
      <alignment horizontal="right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vertical="center"/>
    </xf>
    <xf numFmtId="0" fontId="5" fillId="2" borderId="1" xfId="0" applyFont="1" applyFill="1" applyBorder="1"/>
    <xf numFmtId="39" fontId="5" fillId="2" borderId="1" xfId="0" applyNumberFormat="1" applyFont="1" applyFill="1" applyBorder="1"/>
    <xf numFmtId="39" fontId="5" fillId="4" borderId="1" xfId="0" applyNumberFormat="1" applyFont="1" applyFill="1" applyBorder="1"/>
    <xf numFmtId="0" fontId="6" fillId="2" borderId="1" xfId="0" applyFont="1" applyFill="1" applyBorder="1"/>
    <xf numFmtId="167" fontId="6" fillId="2" borderId="1" xfId="0" applyNumberFormat="1" applyFont="1" applyFill="1" applyBorder="1"/>
    <xf numFmtId="39" fontId="6" fillId="2" borderId="1" xfId="0" applyNumberFormat="1" applyFont="1" applyFill="1" applyBorder="1"/>
    <xf numFmtId="39" fontId="6" fillId="4" borderId="1" xfId="0" applyNumberFormat="1" applyFont="1" applyFill="1" applyBorder="1"/>
    <xf numFmtId="0" fontId="11" fillId="2" borderId="0" xfId="1" applyFill="1"/>
    <xf numFmtId="0" fontId="5" fillId="2" borderId="0" xfId="0" applyFont="1" applyFill="1" applyAlignment="1">
      <alignment vertical="center"/>
    </xf>
    <xf numFmtId="0" fontId="5" fillId="0" borderId="0" xfId="0" applyFont="1"/>
    <xf numFmtId="0" fontId="5" fillId="4" borderId="0" xfId="0" applyFont="1" applyFill="1" applyAlignment="1">
      <alignment vertical="center"/>
    </xf>
    <xf numFmtId="0" fontId="5" fillId="4" borderId="0" xfId="0" applyFont="1" applyFill="1"/>
    <xf numFmtId="0" fontId="3" fillId="4" borderId="0" xfId="0" applyFont="1" applyFill="1"/>
    <xf numFmtId="0" fontId="3" fillId="0" borderId="0" xfId="0" applyFont="1"/>
    <xf numFmtId="39" fontId="6" fillId="0" borderId="6" xfId="0" applyNumberFormat="1" applyFont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39" fontId="5" fillId="2" borderId="1" xfId="0" applyNumberFormat="1" applyFont="1" applyFill="1" applyBorder="1" applyAlignment="1">
      <alignment horizontal="center" vertical="center" wrapText="1"/>
    </xf>
    <xf numFmtId="39" fontId="5" fillId="4" borderId="1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6" xfId="0" applyFont="1" applyBorder="1"/>
    <xf numFmtId="0" fontId="5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vertical="center"/>
    </xf>
    <xf numFmtId="0" fontId="6" fillId="2" borderId="11" xfId="0" applyFont="1" applyFill="1" applyBorder="1" applyAlignment="1">
      <alignment vertical="center"/>
    </xf>
    <xf numFmtId="0" fontId="13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right" vertical="center"/>
    </xf>
    <xf numFmtId="0" fontId="6" fillId="2" borderId="11" xfId="0" applyFont="1" applyFill="1" applyBorder="1" applyAlignment="1">
      <alignment horizontal="righ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6" fillId="2" borderId="1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left"/>
    </xf>
    <xf numFmtId="0" fontId="13" fillId="4" borderId="0" xfId="0" applyFont="1" applyFill="1"/>
    <xf numFmtId="0" fontId="3" fillId="4" borderId="3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13" fillId="4" borderId="12" xfId="0" applyFont="1" applyFill="1" applyBorder="1" applyAlignment="1">
      <alignment horizontal="justify" vertical="center"/>
    </xf>
    <xf numFmtId="164" fontId="13" fillId="4" borderId="9" xfId="2" applyFont="1" applyFill="1" applyBorder="1" applyAlignment="1">
      <alignment horizontal="justify" vertical="center"/>
    </xf>
    <xf numFmtId="164" fontId="13" fillId="4" borderId="9" xfId="2" applyFont="1" applyFill="1" applyBorder="1" applyAlignment="1">
      <alignment horizontal="right" vertical="center"/>
    </xf>
    <xf numFmtId="0" fontId="13" fillId="4" borderId="0" xfId="0" applyFont="1" applyFill="1" applyAlignment="1">
      <alignment horizontal="left" vertical="top"/>
    </xf>
    <xf numFmtId="164" fontId="13" fillId="4" borderId="0" xfId="2" applyFont="1" applyFill="1" applyAlignment="1">
      <alignment horizontal="justify" vertical="center"/>
    </xf>
    <xf numFmtId="2" fontId="13" fillId="4" borderId="0" xfId="0" applyNumberFormat="1" applyFont="1" applyFill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justify" vertical="center"/>
    </xf>
    <xf numFmtId="3" fontId="13" fillId="4" borderId="12" xfId="0" applyNumberFormat="1" applyFont="1" applyFill="1" applyBorder="1" applyAlignment="1">
      <alignment horizontal="center" vertical="center"/>
    </xf>
    <xf numFmtId="0" fontId="13" fillId="4" borderId="12" xfId="0" applyFont="1" applyFill="1" applyBorder="1" applyAlignment="1">
      <alignment horizontal="center" vertical="center"/>
    </xf>
    <xf numFmtId="4" fontId="13" fillId="4" borderId="12" xfId="0" applyNumberFormat="1" applyFont="1" applyFill="1" applyBorder="1" applyAlignment="1">
      <alignment horizontal="center" vertical="center"/>
    </xf>
    <xf numFmtId="164" fontId="13" fillId="4" borderId="9" xfId="2" applyFont="1" applyFill="1" applyBorder="1" applyAlignment="1">
      <alignment horizontal="center" vertical="center"/>
    </xf>
    <xf numFmtId="164" fontId="13" fillId="4" borderId="9" xfId="0" applyNumberFormat="1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0" fontId="6" fillId="4" borderId="0" xfId="0" applyFont="1" applyFill="1"/>
    <xf numFmtId="0" fontId="6" fillId="2" borderId="11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13" xfId="2" applyFont="1" applyBorder="1" applyAlignment="1">
      <alignment horizontal="center" vertical="center" wrapText="1"/>
    </xf>
    <xf numFmtId="164" fontId="13" fillId="0" borderId="9" xfId="2" applyFont="1" applyBorder="1" applyAlignment="1">
      <alignment horizontal="center" vertical="center" wrapText="1"/>
    </xf>
    <xf numFmtId="164" fontId="13" fillId="0" borderId="9" xfId="2" applyFont="1" applyFill="1" applyBorder="1" applyAlignment="1">
      <alignment horizontal="center" vertical="center" wrapText="1"/>
    </xf>
    <xf numFmtId="168" fontId="6" fillId="2" borderId="11" xfId="0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168" fontId="6" fillId="2" borderId="11" xfId="0" applyNumberFormat="1" applyFont="1" applyFill="1" applyBorder="1" applyAlignment="1">
      <alignment horizontal="center" vertical="center" wrapText="1"/>
    </xf>
    <xf numFmtId="164" fontId="13" fillId="4" borderId="13" xfId="2" applyFont="1" applyFill="1" applyBorder="1" applyAlignment="1">
      <alignment horizontal="center" vertical="center"/>
    </xf>
    <xf numFmtId="0" fontId="3" fillId="4" borderId="0" xfId="0" applyFont="1" applyFill="1" applyAlignment="1">
      <alignment horizontal="left"/>
    </xf>
    <xf numFmtId="0" fontId="3" fillId="4" borderId="0" xfId="0" applyFont="1" applyFill="1" applyAlignment="1">
      <alignment vertical="top"/>
    </xf>
    <xf numFmtId="169" fontId="15" fillId="4" borderId="0" xfId="0" applyNumberFormat="1" applyFont="1" applyFill="1" applyAlignment="1">
      <alignment horizontal="center" vertical="top"/>
    </xf>
    <xf numFmtId="0" fontId="15" fillId="4" borderId="0" xfId="0" applyFont="1" applyFill="1" applyAlignment="1">
      <alignment vertical="top"/>
    </xf>
    <xf numFmtId="0" fontId="16" fillId="4" borderId="0" xfId="0" applyFont="1" applyFill="1" applyAlignment="1">
      <alignment vertical="top"/>
    </xf>
    <xf numFmtId="0" fontId="13" fillId="4" borderId="0" xfId="0" applyFont="1" applyFill="1" applyAlignment="1">
      <alignment vertical="top"/>
    </xf>
    <xf numFmtId="169" fontId="13" fillId="4" borderId="0" xfId="0" applyNumberFormat="1" applyFont="1" applyFill="1" applyAlignment="1">
      <alignment horizontal="center" vertical="top"/>
    </xf>
    <xf numFmtId="3" fontId="13" fillId="4" borderId="0" xfId="0" applyNumberFormat="1" applyFont="1" applyFill="1" applyAlignment="1">
      <alignment horizontal="center" vertical="center"/>
    </xf>
    <xf numFmtId="3" fontId="13" fillId="4" borderId="0" xfId="0" applyNumberFormat="1" applyFont="1" applyFill="1" applyAlignment="1">
      <alignment horizontal="left" vertical="center"/>
    </xf>
    <xf numFmtId="3" fontId="3" fillId="4" borderId="0" xfId="0" applyNumberFormat="1" applyFont="1" applyFill="1" applyAlignment="1">
      <alignment horizontal="left" vertical="center"/>
    </xf>
    <xf numFmtId="164" fontId="13" fillId="4" borderId="9" xfId="2" applyFont="1" applyFill="1" applyBorder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5" fillId="2" borderId="0" xfId="0" applyFont="1" applyFill="1" applyAlignment="1">
      <alignment vertical="center" wrapText="1"/>
    </xf>
    <xf numFmtId="0" fontId="13" fillId="4" borderId="3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3" fontId="13" fillId="4" borderId="11" xfId="0" applyNumberFormat="1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3" fontId="13" fillId="4" borderId="3" xfId="0" applyNumberFormat="1" applyFont="1" applyFill="1" applyBorder="1" applyAlignment="1">
      <alignment horizontal="center" vertical="center"/>
    </xf>
    <xf numFmtId="3" fontId="13" fillId="4" borderId="2" xfId="0" applyNumberFormat="1" applyFont="1" applyFill="1" applyBorder="1" applyAlignment="1">
      <alignment horizontal="center" vertical="center"/>
    </xf>
    <xf numFmtId="3" fontId="13" fillId="4" borderId="4" xfId="0" applyNumberFormat="1" applyFont="1" applyFill="1" applyBorder="1" applyAlignment="1">
      <alignment horizontal="center" vertical="center"/>
    </xf>
    <xf numFmtId="164" fontId="13" fillId="0" borderId="10" xfId="2" applyFont="1" applyFill="1" applyBorder="1" applyAlignment="1">
      <alignment horizontal="center" vertical="center" wrapText="1"/>
    </xf>
    <xf numFmtId="164" fontId="13" fillId="0" borderId="9" xfId="2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10" fillId="0" borderId="11" xfId="0" applyFont="1" applyBorder="1" applyAlignment="1">
      <alignment vertical="center"/>
    </xf>
    <xf numFmtId="0" fontId="11" fillId="0" borderId="11" xfId="1" applyBorder="1" applyAlignment="1">
      <alignment vertical="center"/>
    </xf>
    <xf numFmtId="0" fontId="11" fillId="0" borderId="11" xfId="1" quotePrefix="1" applyBorder="1" applyAlignment="1">
      <alignment vertical="center"/>
    </xf>
    <xf numFmtId="0" fontId="7" fillId="3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</cellXfs>
  <cellStyles count="3">
    <cellStyle name="Comma" xfId="2" builtinId="3"/>
    <cellStyle name="Hyperlink" xfId="1" builtinId="8"/>
    <cellStyle name="Normal" xfId="0" builtinId="0"/>
  </cellStyles>
  <dxfs count="13"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  <dxf>
      <numFmt numFmtId="170" formatCode="&quot;0.00*&quot;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400050</xdr:colOff>
      <xdr:row>76</xdr:row>
      <xdr:rowOff>9525</xdr:rowOff>
    </xdr:from>
    <xdr:to>
      <xdr:col>3</xdr:col>
      <xdr:colOff>501650</xdr:colOff>
      <xdr:row>93</xdr:row>
      <xdr:rowOff>85725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9E8312D-BAB9-4D51-93D9-A8808F29E7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1700" y="9515475"/>
          <a:ext cx="5038725" cy="2228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476250</xdr:colOff>
      <xdr:row>99</xdr:row>
      <xdr:rowOff>47625</xdr:rowOff>
    </xdr:from>
    <xdr:to>
      <xdr:col>3</xdr:col>
      <xdr:colOff>701675</xdr:colOff>
      <xdr:row>116</xdr:row>
      <xdr:rowOff>0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6A91C67F-307F-487C-B0D2-19B005F16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12493625"/>
          <a:ext cx="5162550" cy="2111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561975</xdr:colOff>
      <xdr:row>59</xdr:row>
      <xdr:rowOff>104775</xdr:rowOff>
    </xdr:from>
    <xdr:to>
      <xdr:col>3</xdr:col>
      <xdr:colOff>209550</xdr:colOff>
      <xdr:row>76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7F169D-FC36-416C-BEF2-DB99A5C01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25" y="7794625"/>
          <a:ext cx="4632325" cy="2085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238125</xdr:colOff>
      <xdr:row>83</xdr:row>
      <xdr:rowOff>28575</xdr:rowOff>
    </xdr:from>
    <xdr:to>
      <xdr:col>3</xdr:col>
      <xdr:colOff>304800</xdr:colOff>
      <xdr:row>100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3622E-C286-412D-B907-6FCB9CA76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9775" y="10785475"/>
          <a:ext cx="505142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85</xdr:row>
      <xdr:rowOff>0</xdr:rowOff>
    </xdr:from>
    <xdr:to>
      <xdr:col>3</xdr:col>
      <xdr:colOff>368300</xdr:colOff>
      <xdr:row>102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165FB27-405D-4B20-852B-EE2BD98BF3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4075" y="10769600"/>
          <a:ext cx="5000625" cy="2159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323850</xdr:colOff>
      <xdr:row>106</xdr:row>
      <xdr:rowOff>76200</xdr:rowOff>
    </xdr:from>
    <xdr:to>
      <xdr:col>3</xdr:col>
      <xdr:colOff>504825</xdr:colOff>
      <xdr:row>123</xdr:row>
      <xdr:rowOff>38100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3CD3972-AAB0-4157-AAB0-CB8108143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5500" y="13525500"/>
          <a:ext cx="5165725" cy="2120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638175</xdr:colOff>
      <xdr:row>42</xdr:row>
      <xdr:rowOff>95250</xdr:rowOff>
    </xdr:from>
    <xdr:to>
      <xdr:col>2</xdr:col>
      <xdr:colOff>1123950</xdr:colOff>
      <xdr:row>57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880928-38C4-4106-A40B-0230CCE905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9825" y="4070350"/>
          <a:ext cx="4149725" cy="1885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533400</xdr:colOff>
      <xdr:row>61</xdr:row>
      <xdr:rowOff>114300</xdr:rowOff>
    </xdr:from>
    <xdr:to>
      <xdr:col>2</xdr:col>
      <xdr:colOff>1190625</xdr:colOff>
      <xdr:row>75</xdr:row>
      <xdr:rowOff>57150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DC21F4-E5EB-4768-B811-D4FDBB513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050" y="6515100"/>
          <a:ext cx="4314825" cy="172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1092200</xdr:colOff>
      <xdr:row>72</xdr:row>
      <xdr:rowOff>26459</xdr:rowOff>
    </xdr:from>
    <xdr:to>
      <xdr:col>1</xdr:col>
      <xdr:colOff>6121400</xdr:colOff>
      <xdr:row>89</xdr:row>
      <xdr:rowOff>103718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812AA845-664B-427A-A2BE-036125E45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450" y="11265959"/>
          <a:ext cx="5029200" cy="2506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1123950</xdr:colOff>
      <xdr:row>98</xdr:row>
      <xdr:rowOff>69850</xdr:rowOff>
    </xdr:from>
    <xdr:to>
      <xdr:col>1</xdr:col>
      <xdr:colOff>6276975</xdr:colOff>
      <xdr:row>115</xdr:row>
      <xdr:rowOff>28575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AF641A-377E-43F5-AF90-1BC355F8C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5600" y="10998200"/>
          <a:ext cx="5156200" cy="2114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1390651</xdr:colOff>
      <xdr:row>78</xdr:row>
      <xdr:rowOff>95250</xdr:rowOff>
    </xdr:from>
    <xdr:to>
      <xdr:col>5</xdr:col>
      <xdr:colOff>123826</xdr:colOff>
      <xdr:row>96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969D9EB-7F6D-4C07-A430-175E4C700D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6901" y="12049125"/>
          <a:ext cx="5467350" cy="2581275"/>
        </a:xfrm>
        <a:prstGeom prst="rect">
          <a:avLst/>
        </a:prstGeom>
      </xdr:spPr>
    </xdr:pic>
    <xdr:clientData/>
  </xdr:twoCellAnchor>
  <xdr:twoCellAnchor editAs="oneCell">
    <xdr:from>
      <xdr:col>1</xdr:col>
      <xdr:colOff>1438275</xdr:colOff>
      <xdr:row>57</xdr:row>
      <xdr:rowOff>57150</xdr:rowOff>
    </xdr:from>
    <xdr:to>
      <xdr:col>4</xdr:col>
      <xdr:colOff>638175</xdr:colOff>
      <xdr:row>74</xdr:row>
      <xdr:rowOff>134409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9461FB02-F59B-49E9-A12A-28695A037A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14525" y="9010650"/>
          <a:ext cx="5029200" cy="2506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83</xdr:row>
      <xdr:rowOff>9525</xdr:rowOff>
    </xdr:from>
    <xdr:to>
      <xdr:col>2</xdr:col>
      <xdr:colOff>838200</xdr:colOff>
      <xdr:row>97</xdr:row>
      <xdr:rowOff>44450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3A7427-264B-430B-B52D-AE56D4692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8375" y="9845675"/>
          <a:ext cx="4035425" cy="181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609600</xdr:colOff>
      <xdr:row>100</xdr:row>
      <xdr:rowOff>9524</xdr:rowOff>
    </xdr:from>
    <xdr:to>
      <xdr:col>2</xdr:col>
      <xdr:colOff>952500</xdr:colOff>
      <xdr:row>116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6D5A4E-05E7-47BB-A672-475BBCDC4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11250" y="12017374"/>
          <a:ext cx="4006850" cy="2035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</xdr:colOff>
      <xdr:row>83</xdr:row>
      <xdr:rowOff>104775</xdr:rowOff>
    </xdr:from>
    <xdr:to>
      <xdr:col>2</xdr:col>
      <xdr:colOff>819150</xdr:colOff>
      <xdr:row>97</xdr:row>
      <xdr:rowOff>82550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0E1B29-F122-4EC6-B12A-1FFC6B22D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7900" y="9813925"/>
          <a:ext cx="4006850" cy="175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762000</xdr:colOff>
      <xdr:row>100</xdr:row>
      <xdr:rowOff>19050</xdr:rowOff>
    </xdr:from>
    <xdr:to>
      <xdr:col>2</xdr:col>
      <xdr:colOff>714375</xdr:colOff>
      <xdr:row>114</xdr:row>
      <xdr:rowOff>101601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796718-AC40-44D1-955F-1446B44740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63650" y="11899900"/>
          <a:ext cx="3616325" cy="18605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183</xdr:row>
      <xdr:rowOff>85725</xdr:rowOff>
    </xdr:from>
    <xdr:to>
      <xdr:col>2</xdr:col>
      <xdr:colOff>711200</xdr:colOff>
      <xdr:row>198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D18D2D8-23B0-42E5-A1AD-CDFE04F27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" y="22494875"/>
          <a:ext cx="4006850" cy="181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542925</xdr:colOff>
      <xdr:row>202</xdr:row>
      <xdr:rowOff>47625</xdr:rowOff>
    </xdr:from>
    <xdr:to>
      <xdr:col>2</xdr:col>
      <xdr:colOff>615950</xdr:colOff>
      <xdr:row>218</xdr:row>
      <xdr:rowOff>44450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CB87F12-89F4-46C1-B8AD-9C8C8A7A7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4575" y="24882475"/>
          <a:ext cx="3740150" cy="2032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</xdr:colOff>
      <xdr:row>284</xdr:row>
      <xdr:rowOff>47625</xdr:rowOff>
    </xdr:from>
    <xdr:to>
      <xdr:col>2</xdr:col>
      <xdr:colOff>815975</xdr:colOff>
      <xdr:row>298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AE1FAAD-1B9C-40F4-91E1-405E263A2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0275" y="35283775"/>
          <a:ext cx="4051300" cy="175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666750</xdr:colOff>
      <xdr:row>303</xdr:row>
      <xdr:rowOff>19050</xdr:rowOff>
    </xdr:from>
    <xdr:to>
      <xdr:col>2</xdr:col>
      <xdr:colOff>615950</xdr:colOff>
      <xdr:row>317</xdr:row>
      <xdr:rowOff>104776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D22D3C-B9E7-4FFC-8782-44C86DC55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68400" y="37680900"/>
          <a:ext cx="3613150" cy="186372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198</xdr:row>
      <xdr:rowOff>0</xdr:rowOff>
    </xdr:from>
    <xdr:to>
      <xdr:col>2</xdr:col>
      <xdr:colOff>314325</xdr:colOff>
      <xdr:row>212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A01B65-F1BB-4FB4-A035-98D4172B8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6525" y="19399250"/>
          <a:ext cx="407035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939800</xdr:colOff>
      <xdr:row>216</xdr:row>
      <xdr:rowOff>47624</xdr:rowOff>
    </xdr:from>
    <xdr:to>
      <xdr:col>2</xdr:col>
      <xdr:colOff>371475</xdr:colOff>
      <xdr:row>231</xdr:row>
      <xdr:rowOff>85724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26613D3-CE99-4E52-A811-257D5505B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41450" y="21745574"/>
          <a:ext cx="4092575" cy="19431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1276350</xdr:colOff>
      <xdr:row>320</xdr:row>
      <xdr:rowOff>47625</xdr:rowOff>
    </xdr:from>
    <xdr:to>
      <xdr:col>3</xdr:col>
      <xdr:colOff>0</xdr:colOff>
      <xdr:row>336</xdr:row>
      <xdr:rowOff>92075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FD4EA44-A8A3-438A-BE5D-26A2F70C9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25339675"/>
          <a:ext cx="4718050" cy="2076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923925</xdr:colOff>
      <xdr:row>339</xdr:row>
      <xdr:rowOff>85725</xdr:rowOff>
    </xdr:from>
    <xdr:to>
      <xdr:col>3</xdr:col>
      <xdr:colOff>38100</xdr:colOff>
      <xdr:row>356</xdr:row>
      <xdr:rowOff>85725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96A1601-8898-4F40-866D-200C52F8C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5575" y="27803475"/>
          <a:ext cx="5133975" cy="215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1171575</xdr:colOff>
      <xdr:row>367</xdr:row>
      <xdr:rowOff>9525</xdr:rowOff>
    </xdr:from>
    <xdr:to>
      <xdr:col>3</xdr:col>
      <xdr:colOff>1160689</xdr:colOff>
      <xdr:row>385</xdr:row>
      <xdr:rowOff>6350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4BC49C1-60E7-4785-A676-D4CD6E7BB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3225" y="39220775"/>
          <a:ext cx="5205639" cy="228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1581149</xdr:colOff>
      <xdr:row>393</xdr:row>
      <xdr:rowOff>123825</xdr:rowOff>
    </xdr:from>
    <xdr:to>
      <xdr:col>3</xdr:col>
      <xdr:colOff>768350</xdr:colOff>
      <xdr:row>409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010B519-6C0B-4624-B381-846E41B0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82799" y="42649775"/>
          <a:ext cx="4406901" cy="1927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D9DFF-70F7-428E-B8B4-6C3F7A0594B3}">
  <dimension ref="A1:C14"/>
  <sheetViews>
    <sheetView tabSelected="1" workbookViewId="0"/>
  </sheetViews>
  <sheetFormatPr defaultColWidth="8.85546875" defaultRowHeight="12.75" x14ac:dyDescent="0.2"/>
  <cols>
    <col min="1" max="1" width="6.5703125" style="14" bestFit="1" customWidth="1"/>
    <col min="2" max="2" width="11.7109375" style="14" bestFit="1" customWidth="1"/>
    <col min="3" max="3" width="40.7109375" style="14" customWidth="1"/>
    <col min="4" max="16384" width="8.85546875" style="14"/>
  </cols>
  <sheetData>
    <row r="1" spans="1:3" ht="15.95" customHeight="1" x14ac:dyDescent="0.2">
      <c r="A1" s="152" t="s">
        <v>1</v>
      </c>
      <c r="B1" s="148" t="s">
        <v>2</v>
      </c>
      <c r="C1" s="148" t="s">
        <v>3</v>
      </c>
    </row>
    <row r="2" spans="1:3" ht="15" x14ac:dyDescent="0.2">
      <c r="A2" s="153">
        <v>1</v>
      </c>
      <c r="B2" s="150" t="s">
        <v>1444</v>
      </c>
      <c r="C2" s="149" t="s">
        <v>9</v>
      </c>
    </row>
    <row r="3" spans="1:3" ht="15" x14ac:dyDescent="0.2">
      <c r="A3" s="153">
        <v>2</v>
      </c>
      <c r="B3" s="150" t="s">
        <v>1445</v>
      </c>
      <c r="C3" s="149" t="s">
        <v>10</v>
      </c>
    </row>
    <row r="4" spans="1:3" ht="15" x14ac:dyDescent="0.2">
      <c r="A4" s="153">
        <v>3</v>
      </c>
      <c r="B4" s="150" t="s">
        <v>1446</v>
      </c>
      <c r="C4" s="149" t="s">
        <v>11</v>
      </c>
    </row>
    <row r="5" spans="1:3" ht="15" x14ac:dyDescent="0.2">
      <c r="A5" s="153">
        <v>4</v>
      </c>
      <c r="B5" s="151" t="s">
        <v>1449</v>
      </c>
      <c r="C5" s="149" t="s">
        <v>12</v>
      </c>
    </row>
    <row r="6" spans="1:3" ht="15" x14ac:dyDescent="0.2">
      <c r="A6" s="153">
        <v>5</v>
      </c>
      <c r="B6" s="150" t="s">
        <v>1447</v>
      </c>
      <c r="C6" s="149" t="s">
        <v>13</v>
      </c>
    </row>
    <row r="7" spans="1:3" ht="15" x14ac:dyDescent="0.2">
      <c r="A7" s="153">
        <v>6</v>
      </c>
      <c r="B7" s="150" t="s">
        <v>1448</v>
      </c>
      <c r="C7" s="149" t="s">
        <v>14</v>
      </c>
    </row>
    <row r="8" spans="1:3" ht="15" x14ac:dyDescent="0.2">
      <c r="A8" s="153">
        <v>7</v>
      </c>
      <c r="B8" s="151" t="s">
        <v>1450</v>
      </c>
      <c r="C8" s="149" t="s">
        <v>15</v>
      </c>
    </row>
    <row r="9" spans="1:3" ht="15" x14ac:dyDescent="0.2">
      <c r="A9" s="153">
        <v>8</v>
      </c>
      <c r="B9" s="150" t="s">
        <v>1451</v>
      </c>
      <c r="C9" s="149" t="s">
        <v>16</v>
      </c>
    </row>
    <row r="10" spans="1:3" ht="15" x14ac:dyDescent="0.2">
      <c r="A10" s="153">
        <v>9</v>
      </c>
      <c r="B10" s="150" t="s">
        <v>1452</v>
      </c>
      <c r="C10" s="149" t="s">
        <v>17</v>
      </c>
    </row>
    <row r="11" spans="1:3" ht="15" x14ac:dyDescent="0.2">
      <c r="A11" s="153">
        <v>10</v>
      </c>
      <c r="B11" s="150" t="s">
        <v>1453</v>
      </c>
      <c r="C11" s="149" t="s">
        <v>18</v>
      </c>
    </row>
    <row r="12" spans="1:3" ht="15" x14ac:dyDescent="0.2">
      <c r="A12" s="153">
        <v>11</v>
      </c>
      <c r="B12" s="150" t="s">
        <v>1454</v>
      </c>
      <c r="C12" s="149" t="s">
        <v>19</v>
      </c>
    </row>
    <row r="13" spans="1:3" ht="15" x14ac:dyDescent="0.2">
      <c r="A13" s="153">
        <v>12</v>
      </c>
      <c r="B13" s="150" t="s">
        <v>1455</v>
      </c>
      <c r="C13" s="149" t="s">
        <v>20</v>
      </c>
    </row>
    <row r="14" spans="1:3" ht="15" x14ac:dyDescent="0.2">
      <c r="A14" s="153">
        <v>13</v>
      </c>
      <c r="B14" s="150" t="s">
        <v>1456</v>
      </c>
      <c r="C14" s="149" t="s">
        <v>21</v>
      </c>
    </row>
  </sheetData>
  <hyperlinks>
    <hyperlink ref="B2" location="JBMMF!A1" display="JBMMF" xr:uid="{22AF43A9-637B-4F28-8BB5-2F8DFFF67F57}"/>
    <hyperlink ref="B3" location="JBOF!A1" display="JBOF" xr:uid="{03EC04B4-1FFC-4855-9027-3130A8296F72}"/>
    <hyperlink ref="B4" location="JBLF!A1" display="JBLF" xr:uid="{C4305685-30C9-40F1-BACF-12491AB62ECA}"/>
    <hyperlink ref="B5" location="'JBN8-13'!A1" display="JBN8-13" xr:uid="{54C0A32D-74F2-4020-9D20-CB1217B582C1}"/>
    <hyperlink ref="B6" location="JBLOW!A1" display="JBLOW" xr:uid="{4979C068-8547-4AA4-B651-59B32CD7FE25}"/>
    <hyperlink ref="B7" location="JBSHORT!A1" display="JBSHORT" xr:uid="{F8369D4F-C4E4-49BB-B7A5-CF115D4771F9}"/>
    <hyperlink ref="B8" location="'JBN50'!A1" display="JBN50" xr:uid="{71081CD3-C88F-421E-A4AD-ABDAC10ED6F2}"/>
    <hyperlink ref="B9" location="JBNNX50!A1" display="JBNNX50" xr:uid="{A7275D05-50CA-4500-8C4B-E776DF5330B9}"/>
    <hyperlink ref="B10" location="JBNM150!A1" display="JBNM150" xr:uid="{402B852D-D8EC-4DDB-8CB0-B893F5A563CC}"/>
    <hyperlink ref="B11" location="JBNS250!A1" display="JBNS250" xr:uid="{FDEA8783-BEDC-4806-A072-C3660B22050F}"/>
    <hyperlink ref="B12" location="JBFLEXI!A1" display="JBFLEXI" xr:uid="{ACAB9A90-A30A-41AA-A0E7-9345F6EC71E3}"/>
    <hyperlink ref="B13" location="JBARB!A1" display="JBARB" xr:uid="{F61CD99C-7AA8-43A1-A5CA-9F96AB359511}"/>
    <hyperlink ref="B14" location="JBSECRO!A1" display="JBSECRO" xr:uid="{0C22ECE8-5BE1-48CA-BCEA-1E4769DE2956}"/>
  </hyperlinks>
  <pageMargins left="0.7" right="0.7" top="0.75" bottom="0.75" header="0.3" footer="0.3"/>
  <pageSetup paperSize="9" orientation="portrait" r:id="rId1"/>
  <headerFooter>
    <oddFooter>&amp;C&amp;1#&amp;"Calibri"&amp;10&amp;K000000RESTRICTED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52B34-1A72-4A6C-9299-C22378FD3FA3}">
  <dimension ref="A1:J644"/>
  <sheetViews>
    <sheetView view="pageBreakPreview" zoomScaleNormal="100" zoomScaleSheetLayoutView="100" workbookViewId="0"/>
  </sheetViews>
  <sheetFormatPr defaultColWidth="9.140625" defaultRowHeight="11.25" x14ac:dyDescent="0.2"/>
  <cols>
    <col min="1" max="1" width="7.140625" style="6" customWidth="1"/>
    <col min="2" max="2" width="55" style="6" customWidth="1"/>
    <col min="3" max="4" width="18.85546875" style="6" bestFit="1" customWidth="1"/>
    <col min="5" max="5" width="13.5703125" style="6" bestFit="1" customWidth="1"/>
    <col min="6" max="6" width="13.140625" style="8" bestFit="1" customWidth="1"/>
    <col min="7" max="7" width="9" style="13" customWidth="1"/>
    <col min="8" max="8" width="11.85546875" style="11" bestFit="1" customWidth="1"/>
    <col min="9" max="9" width="12.5703125" style="6" customWidth="1"/>
    <col min="10" max="16384" width="9.140625" style="6"/>
  </cols>
  <sheetData>
    <row r="1" spans="1:10" s="1" customFormat="1" ht="16.7" customHeight="1" x14ac:dyDescent="0.2">
      <c r="B1" s="133" t="s">
        <v>9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33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28</v>
      </c>
      <c r="C5" s="23"/>
      <c r="D5" s="23"/>
      <c r="E5" s="23"/>
      <c r="F5" s="24"/>
      <c r="G5" s="25"/>
      <c r="H5" s="26"/>
      <c r="I5" s="23"/>
    </row>
    <row r="6" spans="1:10" x14ac:dyDescent="0.2">
      <c r="B6" s="22" t="s">
        <v>29</v>
      </c>
      <c r="C6" s="23"/>
      <c r="D6" s="23"/>
      <c r="E6" s="23"/>
      <c r="F6" s="24"/>
      <c r="G6" s="25"/>
      <c r="H6" s="26"/>
      <c r="I6" s="23"/>
    </row>
    <row r="7" spans="1:10" x14ac:dyDescent="0.2">
      <c r="B7" s="23" t="s">
        <v>30</v>
      </c>
      <c r="C7" s="23" t="s">
        <v>31</v>
      </c>
      <c r="D7" s="23" t="s">
        <v>32</v>
      </c>
      <c r="E7" s="37">
        <v>4300</v>
      </c>
      <c r="F7" s="24">
        <v>20101.7045</v>
      </c>
      <c r="G7" s="25">
        <v>5.8938891491693504</v>
      </c>
      <c r="H7" s="29">
        <v>7.2749999999999995E-2</v>
      </c>
      <c r="I7" s="38"/>
    </row>
    <row r="8" spans="1:10" x14ac:dyDescent="0.2">
      <c r="B8" s="23" t="s">
        <v>33</v>
      </c>
      <c r="C8" s="23" t="s">
        <v>34</v>
      </c>
      <c r="D8" s="23" t="s">
        <v>35</v>
      </c>
      <c r="E8" s="37">
        <v>4000</v>
      </c>
      <c r="F8" s="24">
        <v>18766.18</v>
      </c>
      <c r="G8" s="25">
        <v>5.5023087556261201</v>
      </c>
      <c r="H8" s="29">
        <v>7.2499999999999995E-2</v>
      </c>
      <c r="I8" s="38"/>
    </row>
    <row r="9" spans="1:10" x14ac:dyDescent="0.2">
      <c r="B9" s="23" t="s">
        <v>36</v>
      </c>
      <c r="C9" s="23" t="s">
        <v>37</v>
      </c>
      <c r="D9" s="23" t="s">
        <v>38</v>
      </c>
      <c r="E9" s="37">
        <v>4000</v>
      </c>
      <c r="F9" s="24">
        <v>18737.68</v>
      </c>
      <c r="G9" s="25">
        <v>5.4939524572459799</v>
      </c>
      <c r="H9" s="29">
        <v>7.2749999999999995E-2</v>
      </c>
      <c r="I9" s="38"/>
    </row>
    <row r="10" spans="1:10" x14ac:dyDescent="0.2">
      <c r="B10" s="23" t="s">
        <v>39</v>
      </c>
      <c r="C10" s="23" t="s">
        <v>40</v>
      </c>
      <c r="D10" s="23" t="s">
        <v>32</v>
      </c>
      <c r="E10" s="37">
        <v>4000</v>
      </c>
      <c r="F10" s="24">
        <v>18699.96</v>
      </c>
      <c r="G10" s="25">
        <v>5.4828928230390099</v>
      </c>
      <c r="H10" s="29">
        <v>7.2499999999999995E-2</v>
      </c>
      <c r="I10" s="38"/>
    </row>
    <row r="11" spans="1:10" x14ac:dyDescent="0.2">
      <c r="B11" s="23" t="s">
        <v>41</v>
      </c>
      <c r="C11" s="23" t="s">
        <v>42</v>
      </c>
      <c r="D11" s="23" t="s">
        <v>38</v>
      </c>
      <c r="E11" s="37">
        <v>3000</v>
      </c>
      <c r="F11" s="24">
        <v>14258.55</v>
      </c>
      <c r="G11" s="25">
        <v>4.1806560795821399</v>
      </c>
      <c r="H11" s="29">
        <v>7.3000999999999996E-2</v>
      </c>
      <c r="I11" s="38"/>
    </row>
    <row r="12" spans="1:10" x14ac:dyDescent="0.2">
      <c r="B12" s="23" t="s">
        <v>43</v>
      </c>
      <c r="C12" s="23" t="s">
        <v>44</v>
      </c>
      <c r="D12" s="23" t="s">
        <v>38</v>
      </c>
      <c r="E12" s="37">
        <v>3000</v>
      </c>
      <c r="F12" s="24">
        <v>14010.584999999999</v>
      </c>
      <c r="G12" s="25">
        <v>4.10795188562318</v>
      </c>
      <c r="H12" s="29">
        <v>7.1999999999999995E-2</v>
      </c>
      <c r="I12" s="38"/>
    </row>
    <row r="13" spans="1:10" x14ac:dyDescent="0.2">
      <c r="B13" s="23" t="s">
        <v>45</v>
      </c>
      <c r="C13" s="23" t="s">
        <v>46</v>
      </c>
      <c r="D13" s="23" t="s">
        <v>32</v>
      </c>
      <c r="E13" s="37">
        <v>2700</v>
      </c>
      <c r="F13" s="24">
        <v>12600.873</v>
      </c>
      <c r="G13" s="25">
        <v>3.6946194609895402</v>
      </c>
      <c r="H13" s="29">
        <v>7.2749999999999995E-2</v>
      </c>
      <c r="I13" s="38"/>
    </row>
    <row r="14" spans="1:10" x14ac:dyDescent="0.2">
      <c r="B14" s="23" t="s">
        <v>47</v>
      </c>
      <c r="C14" s="23" t="s">
        <v>48</v>
      </c>
      <c r="D14" s="23" t="s">
        <v>38</v>
      </c>
      <c r="E14" s="37">
        <v>2000</v>
      </c>
      <c r="F14" s="24">
        <v>9458.3700000000008</v>
      </c>
      <c r="G14" s="25">
        <v>2.7732267336746999</v>
      </c>
      <c r="H14" s="29">
        <v>7.2575000000000001E-2</v>
      </c>
      <c r="I14" s="38"/>
    </row>
    <row r="15" spans="1:10" x14ac:dyDescent="0.2">
      <c r="B15" s="23" t="s">
        <v>49</v>
      </c>
      <c r="C15" s="23" t="s">
        <v>50</v>
      </c>
      <c r="D15" s="23" t="s">
        <v>38</v>
      </c>
      <c r="E15" s="37">
        <v>2000</v>
      </c>
      <c r="F15" s="24">
        <v>9393.4699999999993</v>
      </c>
      <c r="G15" s="25">
        <v>2.7541978296441401</v>
      </c>
      <c r="H15" s="29">
        <v>7.3649999999999993E-2</v>
      </c>
      <c r="I15" s="38"/>
    </row>
    <row r="16" spans="1:10" x14ac:dyDescent="0.2">
      <c r="B16" s="23" t="s">
        <v>51</v>
      </c>
      <c r="C16" s="23" t="s">
        <v>52</v>
      </c>
      <c r="D16" s="23" t="s">
        <v>38</v>
      </c>
      <c r="E16" s="37">
        <v>2000</v>
      </c>
      <c r="F16" s="24">
        <v>9364.7800000000007</v>
      </c>
      <c r="G16" s="25">
        <v>2.74578582260814</v>
      </c>
      <c r="H16" s="29">
        <v>7.3249999999999996E-2</v>
      </c>
      <c r="I16" s="38"/>
    </row>
    <row r="17" spans="2:9" x14ac:dyDescent="0.2">
      <c r="B17" s="23" t="s">
        <v>53</v>
      </c>
      <c r="C17" s="23" t="s">
        <v>54</v>
      </c>
      <c r="D17" s="23" t="s">
        <v>35</v>
      </c>
      <c r="E17" s="37">
        <v>2000</v>
      </c>
      <c r="F17" s="24">
        <v>9363.59</v>
      </c>
      <c r="G17" s="25">
        <v>2.74543691050033</v>
      </c>
      <c r="H17" s="29">
        <v>7.2749999999999995E-2</v>
      </c>
      <c r="I17" s="38"/>
    </row>
    <row r="18" spans="2:9" x14ac:dyDescent="0.2">
      <c r="B18" s="23" t="s">
        <v>55</v>
      </c>
      <c r="C18" s="23" t="s">
        <v>56</v>
      </c>
      <c r="D18" s="23" t="s">
        <v>38</v>
      </c>
      <c r="E18" s="37">
        <v>2000</v>
      </c>
      <c r="F18" s="24">
        <v>9361.85</v>
      </c>
      <c r="G18" s="25">
        <v>2.7449267364939698</v>
      </c>
      <c r="H18" s="29">
        <v>7.2749999999999995E-2</v>
      </c>
      <c r="I18" s="38"/>
    </row>
    <row r="19" spans="2:9" x14ac:dyDescent="0.2">
      <c r="B19" s="23" t="s">
        <v>57</v>
      </c>
      <c r="C19" s="23" t="s">
        <v>58</v>
      </c>
      <c r="D19" s="23" t="s">
        <v>32</v>
      </c>
      <c r="E19" s="37">
        <v>2000</v>
      </c>
      <c r="F19" s="24">
        <v>9358.35</v>
      </c>
      <c r="G19" s="25">
        <v>2.7439005244121999</v>
      </c>
      <c r="H19" s="29">
        <v>7.2749999999999995E-2</v>
      </c>
      <c r="I19" s="38"/>
    </row>
    <row r="20" spans="2:9" x14ac:dyDescent="0.2">
      <c r="B20" s="23" t="s">
        <v>59</v>
      </c>
      <c r="C20" s="23" t="s">
        <v>60</v>
      </c>
      <c r="D20" s="23" t="s">
        <v>32</v>
      </c>
      <c r="E20" s="37">
        <v>2000</v>
      </c>
      <c r="F20" s="24">
        <v>9356.61</v>
      </c>
      <c r="G20" s="25">
        <v>2.7433903504058299</v>
      </c>
      <c r="H20" s="29">
        <v>7.2749999999999995E-2</v>
      </c>
      <c r="I20" s="38"/>
    </row>
    <row r="21" spans="2:9" x14ac:dyDescent="0.2">
      <c r="B21" s="23" t="s">
        <v>61</v>
      </c>
      <c r="C21" s="23" t="s">
        <v>62</v>
      </c>
      <c r="D21" s="23" t="s">
        <v>38</v>
      </c>
      <c r="E21" s="37">
        <v>2000</v>
      </c>
      <c r="F21" s="24">
        <v>9352.8799999999992</v>
      </c>
      <c r="G21" s="25">
        <v>2.7422967015301101</v>
      </c>
      <c r="H21" s="29">
        <v>7.3200000000000001E-2</v>
      </c>
      <c r="I21" s="38"/>
    </row>
    <row r="22" spans="2:9" x14ac:dyDescent="0.2">
      <c r="B22" s="23" t="s">
        <v>63</v>
      </c>
      <c r="C22" s="23" t="s">
        <v>64</v>
      </c>
      <c r="D22" s="23" t="s">
        <v>38</v>
      </c>
      <c r="E22" s="37">
        <v>2000</v>
      </c>
      <c r="F22" s="24">
        <v>9351.3799999999992</v>
      </c>
      <c r="G22" s="25">
        <v>2.7418568963522101</v>
      </c>
      <c r="H22" s="29">
        <v>7.2749999999999995E-2</v>
      </c>
      <c r="I22" s="38"/>
    </row>
    <row r="23" spans="2:9" x14ac:dyDescent="0.2">
      <c r="B23" s="23" t="s">
        <v>65</v>
      </c>
      <c r="C23" s="23" t="s">
        <v>66</v>
      </c>
      <c r="D23" s="23" t="s">
        <v>38</v>
      </c>
      <c r="E23" s="37">
        <v>2000</v>
      </c>
      <c r="F23" s="24">
        <v>9350.41</v>
      </c>
      <c r="G23" s="25">
        <v>2.7415724890038402</v>
      </c>
      <c r="H23" s="29">
        <v>7.3499999999999996E-2</v>
      </c>
      <c r="I23" s="38"/>
    </row>
    <row r="24" spans="2:9" x14ac:dyDescent="0.2">
      <c r="B24" s="23" t="s">
        <v>67</v>
      </c>
      <c r="C24" s="23" t="s">
        <v>68</v>
      </c>
      <c r="D24" s="23" t="s">
        <v>38</v>
      </c>
      <c r="E24" s="37">
        <v>1500</v>
      </c>
      <c r="F24" s="24">
        <v>7032.0749999999998</v>
      </c>
      <c r="G24" s="25">
        <v>2.0618286642630301</v>
      </c>
      <c r="H24" s="29">
        <v>7.2499999999999995E-2</v>
      </c>
      <c r="I24" s="38"/>
    </row>
    <row r="25" spans="2:9" x14ac:dyDescent="0.2">
      <c r="B25" s="23" t="s">
        <v>69</v>
      </c>
      <c r="C25" s="23" t="s">
        <v>70</v>
      </c>
      <c r="D25" s="23" t="s">
        <v>38</v>
      </c>
      <c r="E25" s="37">
        <v>1000</v>
      </c>
      <c r="F25" s="24">
        <v>4710.8649999999998</v>
      </c>
      <c r="G25" s="25">
        <v>1.38124187959791</v>
      </c>
      <c r="H25" s="29">
        <v>7.2498999999999994E-2</v>
      </c>
      <c r="I25" s="38"/>
    </row>
    <row r="26" spans="2:9" x14ac:dyDescent="0.2">
      <c r="B26" s="23" t="s">
        <v>71</v>
      </c>
      <c r="C26" s="23" t="s">
        <v>72</v>
      </c>
      <c r="D26" s="23" t="s">
        <v>35</v>
      </c>
      <c r="E26" s="37">
        <v>1000</v>
      </c>
      <c r="F26" s="24">
        <v>4709.87</v>
      </c>
      <c r="G26" s="25">
        <v>1.38095014216323</v>
      </c>
      <c r="H26" s="29">
        <v>7.3000999999999996E-2</v>
      </c>
      <c r="I26" s="38"/>
    </row>
    <row r="27" spans="2:9" x14ac:dyDescent="0.2">
      <c r="B27" s="23" t="s">
        <v>73</v>
      </c>
      <c r="C27" s="23" t="s">
        <v>74</v>
      </c>
      <c r="D27" s="23" t="s">
        <v>35</v>
      </c>
      <c r="E27" s="37">
        <v>1000</v>
      </c>
      <c r="F27" s="24">
        <v>4688.7349999999997</v>
      </c>
      <c r="G27" s="25">
        <v>1.37475328720659</v>
      </c>
      <c r="H27" s="29">
        <v>7.3649999999999993E-2</v>
      </c>
      <c r="I27" s="38"/>
    </row>
    <row r="28" spans="2:9" x14ac:dyDescent="0.2">
      <c r="B28" s="23" t="s">
        <v>75</v>
      </c>
      <c r="C28" s="23" t="s">
        <v>76</v>
      </c>
      <c r="D28" s="23" t="s">
        <v>38</v>
      </c>
      <c r="E28" s="37">
        <v>1000</v>
      </c>
      <c r="F28" s="24">
        <v>4685.2950000000001</v>
      </c>
      <c r="G28" s="25">
        <v>1.37374466733194</v>
      </c>
      <c r="H28" s="29">
        <v>7.2749999999999995E-2</v>
      </c>
      <c r="I28" s="38"/>
    </row>
    <row r="29" spans="2:9" x14ac:dyDescent="0.2">
      <c r="B29" s="23" t="s">
        <v>77</v>
      </c>
      <c r="C29" s="23" t="s">
        <v>78</v>
      </c>
      <c r="D29" s="23" t="s">
        <v>38</v>
      </c>
      <c r="E29" s="37">
        <v>1000</v>
      </c>
      <c r="F29" s="24">
        <v>4685.2950000000001</v>
      </c>
      <c r="G29" s="25">
        <v>1.37374466733194</v>
      </c>
      <c r="H29" s="29">
        <v>7.2749999999999995E-2</v>
      </c>
      <c r="I29" s="38"/>
    </row>
    <row r="30" spans="2:9" x14ac:dyDescent="0.2">
      <c r="B30" s="22" t="s">
        <v>79</v>
      </c>
      <c r="C30" s="22"/>
      <c r="D30" s="22"/>
      <c r="E30" s="22"/>
      <c r="F30" s="27">
        <f>SUM(F6:F29)</f>
        <v>241399.35750000001</v>
      </c>
      <c r="G30" s="28">
        <f>SUM(G6:G29)</f>
        <v>70.779124913795428</v>
      </c>
      <c r="H30" s="35"/>
      <c r="I30" s="22"/>
    </row>
    <row r="31" spans="2:9" x14ac:dyDescent="0.2">
      <c r="B31" s="22" t="s">
        <v>80</v>
      </c>
      <c r="C31" s="23"/>
      <c r="D31" s="23"/>
      <c r="E31" s="23"/>
      <c r="F31" s="24"/>
      <c r="G31" s="25"/>
      <c r="H31" s="26"/>
      <c r="I31" s="23"/>
    </row>
    <row r="32" spans="2:9" x14ac:dyDescent="0.2">
      <c r="B32" s="23" t="s">
        <v>81</v>
      </c>
      <c r="C32" s="23" t="s">
        <v>82</v>
      </c>
      <c r="D32" s="23" t="s">
        <v>38</v>
      </c>
      <c r="E32" s="37">
        <v>2000</v>
      </c>
      <c r="F32" s="24">
        <v>9377.27</v>
      </c>
      <c r="G32" s="25">
        <v>2.7494479337227999</v>
      </c>
      <c r="H32" s="29">
        <v>7.3899999999999993E-2</v>
      </c>
      <c r="I32" s="38"/>
    </row>
    <row r="33" spans="2:9" x14ac:dyDescent="0.2">
      <c r="B33" s="23" t="s">
        <v>83</v>
      </c>
      <c r="C33" s="23" t="s">
        <v>84</v>
      </c>
      <c r="D33" s="23" t="s">
        <v>38</v>
      </c>
      <c r="E33" s="37">
        <v>1000</v>
      </c>
      <c r="F33" s="24">
        <v>4688.4250000000002</v>
      </c>
      <c r="G33" s="25">
        <v>1.3746623941364899</v>
      </c>
      <c r="H33" s="29">
        <v>7.85E-2</v>
      </c>
      <c r="I33" s="38"/>
    </row>
    <row r="34" spans="2:9" x14ac:dyDescent="0.2">
      <c r="B34" s="23" t="s">
        <v>85</v>
      </c>
      <c r="C34" s="23" t="s">
        <v>86</v>
      </c>
      <c r="D34" s="23" t="s">
        <v>38</v>
      </c>
      <c r="E34" s="37">
        <v>1000</v>
      </c>
      <c r="F34" s="24">
        <v>4675.3850000000002</v>
      </c>
      <c r="G34" s="25">
        <v>1.3708390211232699</v>
      </c>
      <c r="H34" s="29">
        <v>7.4099999999999999E-2</v>
      </c>
      <c r="I34" s="38"/>
    </row>
    <row r="35" spans="2:9" x14ac:dyDescent="0.2">
      <c r="B35" s="23" t="s">
        <v>87</v>
      </c>
      <c r="C35" s="23" t="s">
        <v>88</v>
      </c>
      <c r="D35" s="23" t="s">
        <v>38</v>
      </c>
      <c r="E35" s="37">
        <v>1000</v>
      </c>
      <c r="F35" s="24">
        <v>4657.0950000000003</v>
      </c>
      <c r="G35" s="25">
        <v>1.36547632998738</v>
      </c>
      <c r="H35" s="29">
        <v>7.6350000000000001E-2</v>
      </c>
      <c r="I35" s="38"/>
    </row>
    <row r="36" spans="2:9" x14ac:dyDescent="0.2">
      <c r="B36" s="22" t="s">
        <v>79</v>
      </c>
      <c r="C36" s="22"/>
      <c r="D36" s="22"/>
      <c r="E36" s="22"/>
      <c r="F36" s="27">
        <f>SUM(F31:F35)</f>
        <v>23398.175000000003</v>
      </c>
      <c r="G36" s="28">
        <f>SUM(G31:G35)</f>
        <v>6.86042567896994</v>
      </c>
      <c r="H36" s="35"/>
      <c r="I36" s="22"/>
    </row>
    <row r="37" spans="2:9" x14ac:dyDescent="0.2">
      <c r="B37" s="22" t="s">
        <v>89</v>
      </c>
      <c r="C37" s="23"/>
      <c r="D37" s="23"/>
      <c r="E37" s="23"/>
      <c r="F37" s="24"/>
      <c r="G37" s="25"/>
      <c r="H37" s="26"/>
      <c r="I37" s="23"/>
    </row>
    <row r="38" spans="2:9" x14ac:dyDescent="0.2">
      <c r="B38" s="23" t="s">
        <v>90</v>
      </c>
      <c r="C38" s="23" t="s">
        <v>91</v>
      </c>
      <c r="D38" s="23" t="s">
        <v>101</v>
      </c>
      <c r="E38" s="37">
        <v>5000000</v>
      </c>
      <c r="F38" s="24">
        <v>4820.3649999999998</v>
      </c>
      <c r="G38" s="25">
        <v>1.4133476575847399</v>
      </c>
      <c r="H38" s="29">
        <v>5.5293000000000002E-2</v>
      </c>
      <c r="I38" s="38"/>
    </row>
    <row r="39" spans="2:9" x14ac:dyDescent="0.2">
      <c r="B39" s="23" t="s">
        <v>93</v>
      </c>
      <c r="C39" s="23" t="s">
        <v>94</v>
      </c>
      <c r="D39" s="23" t="s">
        <v>101</v>
      </c>
      <c r="E39" s="37">
        <v>2500000</v>
      </c>
      <c r="F39" s="24">
        <v>2407.7199999999998</v>
      </c>
      <c r="G39" s="25">
        <v>0.70595181529198303</v>
      </c>
      <c r="H39" s="29">
        <v>5.5293000000000002E-2</v>
      </c>
      <c r="I39" s="38"/>
    </row>
    <row r="40" spans="2:9" x14ac:dyDescent="0.2">
      <c r="B40" s="23" t="s">
        <v>95</v>
      </c>
      <c r="C40" s="23" t="s">
        <v>96</v>
      </c>
      <c r="D40" s="23" t="s">
        <v>101</v>
      </c>
      <c r="E40" s="37">
        <v>2500000</v>
      </c>
      <c r="F40" s="24">
        <v>2380.605</v>
      </c>
      <c r="G40" s="25">
        <v>0.69800160369277697</v>
      </c>
      <c r="H40" s="29">
        <v>5.6500000000000002E-2</v>
      </c>
      <c r="I40" s="38"/>
    </row>
    <row r="41" spans="2:9" x14ac:dyDescent="0.2">
      <c r="B41" s="22" t="s">
        <v>79</v>
      </c>
      <c r="C41" s="22"/>
      <c r="D41" s="22"/>
      <c r="E41" s="22"/>
      <c r="F41" s="39">
        <f>SUM(F37:F40)</f>
        <v>9608.6899999999987</v>
      </c>
      <c r="G41" s="40">
        <f>SUM(G37:G40)</f>
        <v>2.8173010765694997</v>
      </c>
      <c r="H41" s="35"/>
      <c r="I41" s="22"/>
    </row>
    <row r="42" spans="2:9" x14ac:dyDescent="0.2">
      <c r="B42" s="41" t="s">
        <v>97</v>
      </c>
      <c r="C42" s="41"/>
      <c r="D42" s="41"/>
      <c r="E42" s="41"/>
      <c r="F42" s="42">
        <f>+F30+F36+F41</f>
        <v>274406.22250000003</v>
      </c>
      <c r="G42" s="43">
        <f>+G30+G36+G41</f>
        <v>80.456851669334867</v>
      </c>
      <c r="H42" s="35"/>
      <c r="I42" s="22"/>
    </row>
    <row r="43" spans="2:9" x14ac:dyDescent="0.2">
      <c r="B43" s="22" t="s">
        <v>98</v>
      </c>
      <c r="C43" s="23"/>
      <c r="D43" s="23"/>
      <c r="E43" s="23"/>
      <c r="F43" s="24"/>
      <c r="G43" s="25"/>
      <c r="H43" s="26"/>
      <c r="I43" s="23"/>
    </row>
    <row r="44" spans="2:9" x14ac:dyDescent="0.2">
      <c r="B44" s="23" t="s">
        <v>99</v>
      </c>
      <c r="C44" s="23" t="s">
        <v>100</v>
      </c>
      <c r="D44" s="23" t="s">
        <v>101</v>
      </c>
      <c r="E44" s="37">
        <v>28500000</v>
      </c>
      <c r="F44" s="24">
        <v>28502.821499999998</v>
      </c>
      <c r="G44" s="25">
        <v>8.3571256536758298</v>
      </c>
      <c r="H44" s="29">
        <v>5.2416999999999998E-2</v>
      </c>
      <c r="I44" s="38"/>
    </row>
    <row r="45" spans="2:9" x14ac:dyDescent="0.2">
      <c r="B45" s="22" t="s">
        <v>97</v>
      </c>
      <c r="C45" s="22"/>
      <c r="D45" s="22"/>
      <c r="E45" s="22"/>
      <c r="F45" s="27">
        <f>SUM(F44:F44)</f>
        <v>28502.821499999998</v>
      </c>
      <c r="G45" s="28">
        <f>SUM(G44:G44)</f>
        <v>8.3571256536758298</v>
      </c>
      <c r="H45" s="35"/>
      <c r="I45" s="22"/>
    </row>
    <row r="46" spans="2:9" x14ac:dyDescent="0.2">
      <c r="B46" s="22" t="s">
        <v>102</v>
      </c>
      <c r="C46" s="23"/>
      <c r="D46" s="23"/>
      <c r="E46" s="23"/>
      <c r="F46" s="24"/>
      <c r="G46" s="25"/>
      <c r="H46" s="26"/>
      <c r="I46" s="23"/>
    </row>
    <row r="47" spans="2:9" x14ac:dyDescent="0.2">
      <c r="B47" s="23" t="s">
        <v>103</v>
      </c>
      <c r="C47" s="23" t="s">
        <v>104</v>
      </c>
      <c r="D47" s="23"/>
      <c r="E47" s="37">
        <v>6542.44</v>
      </c>
      <c r="F47" s="24">
        <v>764.99328590000005</v>
      </c>
      <c r="G47" s="25">
        <v>0.22429867213267499</v>
      </c>
      <c r="H47" s="26"/>
      <c r="I47" s="23"/>
    </row>
    <row r="48" spans="2:9" x14ac:dyDescent="0.2">
      <c r="B48" s="22" t="s">
        <v>79</v>
      </c>
      <c r="C48" s="22"/>
      <c r="D48" s="22"/>
      <c r="E48" s="22"/>
      <c r="F48" s="27">
        <f>SUM(F47:F47)</f>
        <v>764.99328590000005</v>
      </c>
      <c r="G48" s="28">
        <f>SUM(G47:G47)</f>
        <v>0.22429867213267499</v>
      </c>
      <c r="H48" s="35"/>
      <c r="I48" s="22"/>
    </row>
    <row r="49" spans="2:9" x14ac:dyDescent="0.2">
      <c r="B49" s="22"/>
      <c r="C49" s="23"/>
      <c r="D49" s="23"/>
      <c r="E49" s="23"/>
      <c r="F49" s="24"/>
      <c r="G49" s="25"/>
      <c r="H49" s="26"/>
      <c r="I49" s="23"/>
    </row>
    <row r="50" spans="2:9" x14ac:dyDescent="0.2">
      <c r="B50" s="22" t="s">
        <v>22</v>
      </c>
      <c r="C50" s="22"/>
      <c r="D50" s="22"/>
      <c r="E50" s="22"/>
      <c r="F50" s="27">
        <v>41492.952045799997</v>
      </c>
      <c r="G50" s="28">
        <v>12.1658767707855</v>
      </c>
      <c r="H50" s="29">
        <v>6.1600000000000002E-2</v>
      </c>
      <c r="I50" s="29"/>
    </row>
    <row r="51" spans="2:9" x14ac:dyDescent="0.2">
      <c r="B51" s="23"/>
      <c r="C51" s="23"/>
      <c r="D51" s="23"/>
      <c r="E51" s="23"/>
      <c r="F51" s="24"/>
      <c r="G51" s="25"/>
      <c r="H51" s="26"/>
      <c r="I51" s="23"/>
    </row>
    <row r="52" spans="2:9" x14ac:dyDescent="0.2">
      <c r="B52" s="36" t="s">
        <v>24</v>
      </c>
      <c r="C52" s="36"/>
      <c r="D52" s="36"/>
      <c r="E52" s="36"/>
      <c r="F52" s="27">
        <f>F53-(F30+F36+F41+F45+F48+F50)</f>
        <v>-4106.8846836000448</v>
      </c>
      <c r="G52" s="28">
        <f>G53-(G30+G36+G41+G45+G48+G50)</f>
        <v>-1.2041527659288818</v>
      </c>
      <c r="H52" s="35"/>
      <c r="I52" s="22"/>
    </row>
    <row r="53" spans="2:9" x14ac:dyDescent="0.2">
      <c r="B53" s="30" t="s">
        <v>23</v>
      </c>
      <c r="C53" s="30"/>
      <c r="D53" s="30"/>
      <c r="E53" s="30"/>
      <c r="F53" s="31">
        <v>341060.10464809998</v>
      </c>
      <c r="G53" s="32">
        <v>100</v>
      </c>
      <c r="H53" s="33"/>
      <c r="I53" s="34"/>
    </row>
    <row r="55" spans="2:9" x14ac:dyDescent="0.2">
      <c r="B55" s="15" t="s">
        <v>106</v>
      </c>
    </row>
    <row r="56" spans="2:9" ht="39.950000000000003" customHeight="1" x14ac:dyDescent="0.2">
      <c r="B56" s="135" t="s">
        <v>107</v>
      </c>
      <c r="C56" s="135"/>
      <c r="D56" s="135"/>
      <c r="E56" s="135"/>
      <c r="F56" s="135"/>
      <c r="G56" s="135"/>
      <c r="H56" s="135"/>
      <c r="I56" s="135"/>
    </row>
    <row r="57" spans="2:9" x14ac:dyDescent="0.2">
      <c r="B57" s="69" t="s">
        <v>1461</v>
      </c>
    </row>
    <row r="58" spans="2:9" x14ac:dyDescent="0.2">
      <c r="B58" s="69"/>
    </row>
    <row r="59" spans="2:9" x14ac:dyDescent="0.2">
      <c r="B59" s="65" t="s">
        <v>1465</v>
      </c>
      <c r="C59" s="65"/>
      <c r="D59" s="65"/>
    </row>
    <row r="60" spans="2:9" x14ac:dyDescent="0.2">
      <c r="B60" s="65"/>
      <c r="C60" s="65"/>
      <c r="D60" s="65"/>
    </row>
    <row r="61" spans="2:9" x14ac:dyDescent="0.2">
      <c r="B61" s="81" t="s">
        <v>1466</v>
      </c>
      <c r="C61" s="65"/>
      <c r="D61" s="65"/>
    </row>
    <row r="62" spans="2:9" x14ac:dyDescent="0.2">
      <c r="B62" s="81" t="s">
        <v>1467</v>
      </c>
      <c r="C62" s="65"/>
      <c r="D62" s="65"/>
    </row>
    <row r="63" spans="2:9" x14ac:dyDescent="0.2">
      <c r="B63" s="65"/>
      <c r="C63" s="65"/>
      <c r="D63" s="65"/>
    </row>
    <row r="64" spans="2:9" ht="22.5" x14ac:dyDescent="0.2">
      <c r="B64" s="82" t="s">
        <v>1468</v>
      </c>
      <c r="C64" s="88" t="s">
        <v>1469</v>
      </c>
      <c r="D64" s="88" t="s">
        <v>1470</v>
      </c>
    </row>
    <row r="65" spans="2:9" x14ac:dyDescent="0.2">
      <c r="B65" s="83" t="s">
        <v>1535</v>
      </c>
      <c r="C65" s="120">
        <v>1014.245</v>
      </c>
      <c r="D65" s="120">
        <v>1043.0101</v>
      </c>
    </row>
    <row r="66" spans="2:9" x14ac:dyDescent="0.2">
      <c r="B66" s="65"/>
      <c r="C66" s="65"/>
      <c r="D66" s="65"/>
    </row>
    <row r="67" spans="2:9" x14ac:dyDescent="0.2">
      <c r="B67" s="81" t="s">
        <v>1472</v>
      </c>
      <c r="C67" s="65"/>
      <c r="D67" s="65"/>
    </row>
    <row r="68" spans="2:9" x14ac:dyDescent="0.2">
      <c r="B68" s="81" t="s">
        <v>1473</v>
      </c>
      <c r="C68" s="65"/>
      <c r="D68" s="65"/>
    </row>
    <row r="69" spans="2:9" x14ac:dyDescent="0.2">
      <c r="B69" s="81" t="s">
        <v>1474</v>
      </c>
      <c r="C69" s="65"/>
      <c r="D69" s="65"/>
    </row>
    <row r="70" spans="2:9" x14ac:dyDescent="0.2">
      <c r="B70" s="84" t="s">
        <v>1471</v>
      </c>
      <c r="C70" s="65"/>
      <c r="D70" s="65"/>
    </row>
    <row r="71" spans="2:9" x14ac:dyDescent="0.2">
      <c r="B71" s="81" t="s">
        <v>1475</v>
      </c>
      <c r="C71" s="65"/>
      <c r="D71" s="65"/>
    </row>
    <row r="72" spans="2:9" x14ac:dyDescent="0.2">
      <c r="B72" s="69"/>
    </row>
    <row r="74" spans="2:9" x14ac:dyDescent="0.2">
      <c r="B74" s="15" t="s">
        <v>1430</v>
      </c>
      <c r="C74" s="15"/>
      <c r="D74" s="44"/>
      <c r="E74" s="15"/>
      <c r="I74" s="11"/>
    </row>
    <row r="75" spans="2:9" x14ac:dyDescent="0.2">
      <c r="D75" s="45"/>
      <c r="E75" s="45"/>
      <c r="I75" s="11"/>
    </row>
    <row r="76" spans="2:9" x14ac:dyDescent="0.2">
      <c r="I76" s="11"/>
    </row>
    <row r="77" spans="2:9" x14ac:dyDescent="0.2">
      <c r="I77" s="11"/>
    </row>
    <row r="78" spans="2:9" x14ac:dyDescent="0.2">
      <c r="I78" s="11"/>
    </row>
    <row r="79" spans="2:9" x14ac:dyDescent="0.2">
      <c r="B79" s="15"/>
      <c r="I79" s="11"/>
    </row>
    <row r="80" spans="2:9" x14ac:dyDescent="0.2">
      <c r="I80" s="11"/>
    </row>
    <row r="81" spans="2:9" x14ac:dyDescent="0.2">
      <c r="I81" s="11"/>
    </row>
    <row r="82" spans="2:9" x14ac:dyDescent="0.2">
      <c r="I82" s="11"/>
    </row>
    <row r="83" spans="2:9" x14ac:dyDescent="0.2">
      <c r="I83" s="11"/>
    </row>
    <row r="84" spans="2:9" x14ac:dyDescent="0.2">
      <c r="I84" s="11"/>
    </row>
    <row r="85" spans="2:9" x14ac:dyDescent="0.2">
      <c r="I85" s="11"/>
    </row>
    <row r="86" spans="2:9" x14ac:dyDescent="0.2">
      <c r="I86" s="11"/>
    </row>
    <row r="87" spans="2:9" x14ac:dyDescent="0.2">
      <c r="I87" s="11"/>
    </row>
    <row r="88" spans="2:9" x14ac:dyDescent="0.2">
      <c r="I88" s="11"/>
    </row>
    <row r="89" spans="2:9" x14ac:dyDescent="0.2">
      <c r="I89" s="11"/>
    </row>
    <row r="90" spans="2:9" x14ac:dyDescent="0.2">
      <c r="I90" s="11"/>
    </row>
    <row r="91" spans="2:9" x14ac:dyDescent="0.2">
      <c r="I91" s="11"/>
    </row>
    <row r="92" spans="2:9" x14ac:dyDescent="0.2">
      <c r="I92" s="11"/>
    </row>
    <row r="93" spans="2:9" x14ac:dyDescent="0.2">
      <c r="I93" s="11"/>
    </row>
    <row r="94" spans="2:9" x14ac:dyDescent="0.2">
      <c r="I94" s="11"/>
    </row>
    <row r="95" spans="2:9" x14ac:dyDescent="0.2">
      <c r="B95" s="15" t="s">
        <v>1431</v>
      </c>
      <c r="I95" s="11"/>
    </row>
    <row r="96" spans="2:9" x14ac:dyDescent="0.2">
      <c r="B96" s="65" t="s">
        <v>1432</v>
      </c>
      <c r="I96" s="11"/>
    </row>
    <row r="97" spans="9:9" x14ac:dyDescent="0.2">
      <c r="I97" s="11"/>
    </row>
    <row r="98" spans="9:9" x14ac:dyDescent="0.2">
      <c r="I98" s="11"/>
    </row>
    <row r="99" spans="9:9" x14ac:dyDescent="0.2">
      <c r="I99" s="11"/>
    </row>
    <row r="100" spans="9:9" x14ac:dyDescent="0.2">
      <c r="I100" s="11"/>
    </row>
    <row r="101" spans="9:9" x14ac:dyDescent="0.2">
      <c r="I101" s="11"/>
    </row>
    <row r="102" spans="9:9" x14ac:dyDescent="0.2">
      <c r="I102" s="11"/>
    </row>
    <row r="103" spans="9:9" x14ac:dyDescent="0.2">
      <c r="I103" s="11"/>
    </row>
    <row r="104" spans="9:9" x14ac:dyDescent="0.2">
      <c r="I104" s="11"/>
    </row>
    <row r="105" spans="9:9" x14ac:dyDescent="0.2">
      <c r="I105" s="11"/>
    </row>
    <row r="106" spans="9:9" x14ac:dyDescent="0.2">
      <c r="I106" s="11"/>
    </row>
    <row r="107" spans="9:9" x14ac:dyDescent="0.2">
      <c r="I107" s="11"/>
    </row>
    <row r="108" spans="9:9" x14ac:dyDescent="0.2">
      <c r="I108" s="11"/>
    </row>
    <row r="109" spans="9:9" x14ac:dyDescent="0.2">
      <c r="I109" s="11"/>
    </row>
    <row r="110" spans="9:9" x14ac:dyDescent="0.2">
      <c r="I110" s="11"/>
    </row>
    <row r="111" spans="9:9" x14ac:dyDescent="0.2">
      <c r="I111" s="11"/>
    </row>
    <row r="112" spans="9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  <row r="385" spans="9:9" x14ac:dyDescent="0.2">
      <c r="I385" s="11"/>
    </row>
    <row r="386" spans="9:9" x14ac:dyDescent="0.2">
      <c r="I386" s="11"/>
    </row>
    <row r="387" spans="9:9" x14ac:dyDescent="0.2">
      <c r="I387" s="11"/>
    </row>
    <row r="388" spans="9:9" x14ac:dyDescent="0.2">
      <c r="I388" s="11"/>
    </row>
    <row r="389" spans="9:9" x14ac:dyDescent="0.2">
      <c r="I389" s="11"/>
    </row>
    <row r="390" spans="9:9" x14ac:dyDescent="0.2">
      <c r="I390" s="11"/>
    </row>
    <row r="391" spans="9:9" x14ac:dyDescent="0.2">
      <c r="I391" s="11"/>
    </row>
    <row r="392" spans="9:9" x14ac:dyDescent="0.2">
      <c r="I392" s="11"/>
    </row>
    <row r="393" spans="9:9" x14ac:dyDescent="0.2">
      <c r="I393" s="11"/>
    </row>
    <row r="394" spans="9:9" x14ac:dyDescent="0.2">
      <c r="I394" s="11"/>
    </row>
    <row r="395" spans="9:9" x14ac:dyDescent="0.2">
      <c r="I395" s="11"/>
    </row>
    <row r="396" spans="9:9" x14ac:dyDescent="0.2">
      <c r="I396" s="11"/>
    </row>
    <row r="397" spans="9:9" x14ac:dyDescent="0.2">
      <c r="I397" s="11"/>
    </row>
    <row r="398" spans="9:9" x14ac:dyDescent="0.2">
      <c r="I398" s="11"/>
    </row>
    <row r="399" spans="9:9" x14ac:dyDescent="0.2">
      <c r="I399" s="11"/>
    </row>
    <row r="400" spans="9:9" x14ac:dyDescent="0.2">
      <c r="I400" s="11"/>
    </row>
    <row r="401" spans="9:9" x14ac:dyDescent="0.2">
      <c r="I401" s="11"/>
    </row>
    <row r="402" spans="9:9" x14ac:dyDescent="0.2">
      <c r="I402" s="11"/>
    </row>
    <row r="403" spans="9:9" x14ac:dyDescent="0.2">
      <c r="I403" s="11"/>
    </row>
    <row r="404" spans="9:9" x14ac:dyDescent="0.2">
      <c r="I404" s="11"/>
    </row>
    <row r="405" spans="9:9" x14ac:dyDescent="0.2">
      <c r="I405" s="11"/>
    </row>
    <row r="406" spans="9:9" x14ac:dyDescent="0.2">
      <c r="I406" s="11"/>
    </row>
    <row r="407" spans="9:9" x14ac:dyDescent="0.2">
      <c r="I407" s="11"/>
    </row>
    <row r="408" spans="9:9" x14ac:dyDescent="0.2">
      <c r="I408" s="11"/>
    </row>
    <row r="409" spans="9:9" x14ac:dyDescent="0.2">
      <c r="I409" s="11"/>
    </row>
    <row r="410" spans="9:9" x14ac:dyDescent="0.2">
      <c r="I410" s="11"/>
    </row>
    <row r="411" spans="9:9" x14ac:dyDescent="0.2">
      <c r="I411" s="11"/>
    </row>
    <row r="412" spans="9:9" x14ac:dyDescent="0.2">
      <c r="I412" s="11"/>
    </row>
    <row r="413" spans="9:9" x14ac:dyDescent="0.2">
      <c r="I413" s="11"/>
    </row>
    <row r="414" spans="9:9" x14ac:dyDescent="0.2">
      <c r="I414" s="11"/>
    </row>
    <row r="415" spans="9:9" x14ac:dyDescent="0.2">
      <c r="I415" s="11"/>
    </row>
    <row r="416" spans="9:9" x14ac:dyDescent="0.2">
      <c r="I416" s="11"/>
    </row>
    <row r="417" spans="9:9" x14ac:dyDescent="0.2">
      <c r="I417" s="11"/>
    </row>
    <row r="418" spans="9:9" x14ac:dyDescent="0.2">
      <c r="I418" s="11"/>
    </row>
    <row r="419" spans="9:9" x14ac:dyDescent="0.2">
      <c r="I419" s="11"/>
    </row>
    <row r="420" spans="9:9" x14ac:dyDescent="0.2">
      <c r="I420" s="11"/>
    </row>
    <row r="421" spans="9:9" x14ac:dyDescent="0.2">
      <c r="I421" s="11"/>
    </row>
    <row r="422" spans="9:9" x14ac:dyDescent="0.2">
      <c r="I422" s="11"/>
    </row>
    <row r="423" spans="9:9" x14ac:dyDescent="0.2">
      <c r="I423" s="11"/>
    </row>
    <row r="424" spans="9:9" x14ac:dyDescent="0.2">
      <c r="I424" s="11"/>
    </row>
    <row r="425" spans="9:9" x14ac:dyDescent="0.2">
      <c r="I425" s="11"/>
    </row>
    <row r="426" spans="9:9" x14ac:dyDescent="0.2">
      <c r="I426" s="11"/>
    </row>
    <row r="427" spans="9:9" x14ac:dyDescent="0.2">
      <c r="I427" s="11"/>
    </row>
    <row r="428" spans="9:9" x14ac:dyDescent="0.2">
      <c r="I428" s="11"/>
    </row>
    <row r="429" spans="9:9" x14ac:dyDescent="0.2">
      <c r="I429" s="11"/>
    </row>
    <row r="430" spans="9:9" x14ac:dyDescent="0.2">
      <c r="I430" s="11"/>
    </row>
    <row r="431" spans="9:9" x14ac:dyDescent="0.2">
      <c r="I431" s="11"/>
    </row>
    <row r="432" spans="9:9" x14ac:dyDescent="0.2">
      <c r="I432" s="11"/>
    </row>
    <row r="433" spans="9:9" x14ac:dyDescent="0.2">
      <c r="I433" s="11"/>
    </row>
    <row r="434" spans="9:9" x14ac:dyDescent="0.2">
      <c r="I434" s="11"/>
    </row>
    <row r="435" spans="9:9" x14ac:dyDescent="0.2">
      <c r="I435" s="11"/>
    </row>
    <row r="436" spans="9:9" x14ac:dyDescent="0.2">
      <c r="I436" s="11"/>
    </row>
    <row r="437" spans="9:9" x14ac:dyDescent="0.2">
      <c r="I437" s="11"/>
    </row>
    <row r="438" spans="9:9" x14ac:dyDescent="0.2">
      <c r="I438" s="11"/>
    </row>
    <row r="439" spans="9:9" x14ac:dyDescent="0.2">
      <c r="I439" s="11"/>
    </row>
    <row r="440" spans="9:9" x14ac:dyDescent="0.2">
      <c r="I440" s="11"/>
    </row>
    <row r="441" spans="9:9" x14ac:dyDescent="0.2">
      <c r="I441" s="11"/>
    </row>
    <row r="442" spans="9:9" x14ac:dyDescent="0.2">
      <c r="I442" s="11"/>
    </row>
    <row r="443" spans="9:9" x14ac:dyDescent="0.2">
      <c r="I443" s="11"/>
    </row>
    <row r="444" spans="9:9" x14ac:dyDescent="0.2">
      <c r="I444" s="11"/>
    </row>
    <row r="445" spans="9:9" x14ac:dyDescent="0.2">
      <c r="I445" s="11"/>
    </row>
    <row r="446" spans="9:9" x14ac:dyDescent="0.2">
      <c r="I446" s="11"/>
    </row>
    <row r="447" spans="9:9" x14ac:dyDescent="0.2">
      <c r="I447" s="11"/>
    </row>
    <row r="448" spans="9:9" x14ac:dyDescent="0.2">
      <c r="I448" s="11"/>
    </row>
    <row r="449" spans="9:9" x14ac:dyDescent="0.2">
      <c r="I449" s="11"/>
    </row>
    <row r="450" spans="9:9" x14ac:dyDescent="0.2">
      <c r="I450" s="11"/>
    </row>
    <row r="451" spans="9:9" x14ac:dyDescent="0.2">
      <c r="I451" s="11"/>
    </row>
    <row r="452" spans="9:9" x14ac:dyDescent="0.2">
      <c r="I452" s="11"/>
    </row>
    <row r="453" spans="9:9" x14ac:dyDescent="0.2">
      <c r="I453" s="11"/>
    </row>
    <row r="454" spans="9:9" x14ac:dyDescent="0.2">
      <c r="I454" s="11"/>
    </row>
    <row r="455" spans="9:9" x14ac:dyDescent="0.2">
      <c r="I455" s="11"/>
    </row>
    <row r="456" spans="9:9" x14ac:dyDescent="0.2">
      <c r="I456" s="11"/>
    </row>
    <row r="457" spans="9:9" x14ac:dyDescent="0.2">
      <c r="I457" s="11"/>
    </row>
    <row r="458" spans="9:9" x14ac:dyDescent="0.2">
      <c r="I458" s="11"/>
    </row>
    <row r="459" spans="9:9" x14ac:dyDescent="0.2">
      <c r="I459" s="11"/>
    </row>
    <row r="460" spans="9:9" x14ac:dyDescent="0.2">
      <c r="I460" s="11"/>
    </row>
    <row r="461" spans="9:9" x14ac:dyDescent="0.2">
      <c r="I461" s="11"/>
    </row>
    <row r="462" spans="9:9" x14ac:dyDescent="0.2">
      <c r="I462" s="11"/>
    </row>
    <row r="463" spans="9:9" x14ac:dyDescent="0.2">
      <c r="I463" s="11"/>
    </row>
    <row r="464" spans="9:9" x14ac:dyDescent="0.2">
      <c r="I464" s="11"/>
    </row>
    <row r="465" spans="9:9" x14ac:dyDescent="0.2">
      <c r="I465" s="11"/>
    </row>
    <row r="466" spans="9:9" x14ac:dyDescent="0.2">
      <c r="I466" s="11"/>
    </row>
    <row r="467" spans="9:9" x14ac:dyDescent="0.2">
      <c r="I467" s="11"/>
    </row>
    <row r="468" spans="9:9" x14ac:dyDescent="0.2">
      <c r="I468" s="11"/>
    </row>
    <row r="469" spans="9:9" x14ac:dyDescent="0.2">
      <c r="I469" s="11"/>
    </row>
    <row r="470" spans="9:9" x14ac:dyDescent="0.2">
      <c r="I470" s="11"/>
    </row>
    <row r="471" spans="9:9" x14ac:dyDescent="0.2">
      <c r="I471" s="11"/>
    </row>
    <row r="472" spans="9:9" x14ac:dyDescent="0.2">
      <c r="I472" s="11"/>
    </row>
    <row r="473" spans="9:9" x14ac:dyDescent="0.2">
      <c r="I473" s="11"/>
    </row>
    <row r="474" spans="9:9" x14ac:dyDescent="0.2">
      <c r="I474" s="11"/>
    </row>
    <row r="475" spans="9:9" x14ac:dyDescent="0.2">
      <c r="I475" s="11"/>
    </row>
    <row r="476" spans="9:9" x14ac:dyDescent="0.2">
      <c r="I476" s="11"/>
    </row>
    <row r="477" spans="9:9" x14ac:dyDescent="0.2">
      <c r="I477" s="11"/>
    </row>
    <row r="478" spans="9:9" x14ac:dyDescent="0.2">
      <c r="I478" s="11"/>
    </row>
    <row r="479" spans="9:9" x14ac:dyDescent="0.2">
      <c r="I479" s="11"/>
    </row>
    <row r="480" spans="9:9" x14ac:dyDescent="0.2">
      <c r="I480" s="11"/>
    </row>
    <row r="481" spans="9:9" x14ac:dyDescent="0.2">
      <c r="I481" s="11"/>
    </row>
    <row r="482" spans="9:9" x14ac:dyDescent="0.2">
      <c r="I482" s="11"/>
    </row>
    <row r="483" spans="9:9" x14ac:dyDescent="0.2">
      <c r="I483" s="11"/>
    </row>
    <row r="484" spans="9:9" x14ac:dyDescent="0.2">
      <c r="I484" s="11"/>
    </row>
    <row r="485" spans="9:9" x14ac:dyDescent="0.2">
      <c r="I485" s="11"/>
    </row>
    <row r="486" spans="9:9" x14ac:dyDescent="0.2">
      <c r="I486" s="11"/>
    </row>
    <row r="487" spans="9:9" x14ac:dyDescent="0.2">
      <c r="I487" s="11"/>
    </row>
    <row r="488" spans="9:9" x14ac:dyDescent="0.2">
      <c r="I488" s="11"/>
    </row>
    <row r="489" spans="9:9" x14ac:dyDescent="0.2">
      <c r="I489" s="11"/>
    </row>
    <row r="490" spans="9:9" x14ac:dyDescent="0.2">
      <c r="I490" s="11"/>
    </row>
    <row r="491" spans="9:9" x14ac:dyDescent="0.2">
      <c r="I491" s="11"/>
    </row>
    <row r="492" spans="9:9" x14ac:dyDescent="0.2">
      <c r="I492" s="11"/>
    </row>
    <row r="493" spans="9:9" x14ac:dyDescent="0.2">
      <c r="I493" s="11"/>
    </row>
    <row r="494" spans="9:9" x14ac:dyDescent="0.2">
      <c r="I494" s="11"/>
    </row>
    <row r="495" spans="9:9" x14ac:dyDescent="0.2">
      <c r="I495" s="11"/>
    </row>
    <row r="496" spans="9:9" x14ac:dyDescent="0.2">
      <c r="I496" s="11"/>
    </row>
    <row r="497" spans="9:9" x14ac:dyDescent="0.2">
      <c r="I497" s="11"/>
    </row>
    <row r="498" spans="9:9" x14ac:dyDescent="0.2">
      <c r="I498" s="11"/>
    </row>
    <row r="499" spans="9:9" x14ac:dyDescent="0.2">
      <c r="I499" s="11"/>
    </row>
    <row r="500" spans="9:9" x14ac:dyDescent="0.2">
      <c r="I500" s="11"/>
    </row>
    <row r="501" spans="9:9" x14ac:dyDescent="0.2">
      <c r="I501" s="11"/>
    </row>
    <row r="502" spans="9:9" x14ac:dyDescent="0.2">
      <c r="I502" s="11"/>
    </row>
    <row r="503" spans="9:9" x14ac:dyDescent="0.2">
      <c r="I503" s="11"/>
    </row>
    <row r="504" spans="9:9" x14ac:dyDescent="0.2">
      <c r="I504" s="11"/>
    </row>
    <row r="505" spans="9:9" x14ac:dyDescent="0.2">
      <c r="I505" s="11"/>
    </row>
    <row r="506" spans="9:9" x14ac:dyDescent="0.2">
      <c r="I506" s="11"/>
    </row>
    <row r="507" spans="9:9" x14ac:dyDescent="0.2">
      <c r="I507" s="11"/>
    </row>
    <row r="508" spans="9:9" x14ac:dyDescent="0.2">
      <c r="I508" s="11"/>
    </row>
    <row r="509" spans="9:9" x14ac:dyDescent="0.2">
      <c r="I509" s="11"/>
    </row>
    <row r="510" spans="9:9" x14ac:dyDescent="0.2">
      <c r="I510" s="11"/>
    </row>
    <row r="511" spans="9:9" x14ac:dyDescent="0.2">
      <c r="I511" s="11"/>
    </row>
    <row r="512" spans="9:9" x14ac:dyDescent="0.2">
      <c r="I512" s="11"/>
    </row>
    <row r="513" spans="9:9" x14ac:dyDescent="0.2">
      <c r="I513" s="11"/>
    </row>
    <row r="514" spans="9:9" x14ac:dyDescent="0.2">
      <c r="I514" s="11"/>
    </row>
    <row r="515" spans="9:9" x14ac:dyDescent="0.2">
      <c r="I515" s="11"/>
    </row>
    <row r="516" spans="9:9" x14ac:dyDescent="0.2">
      <c r="I516" s="11"/>
    </row>
    <row r="517" spans="9:9" x14ac:dyDescent="0.2">
      <c r="I517" s="11"/>
    </row>
    <row r="518" spans="9:9" x14ac:dyDescent="0.2">
      <c r="I518" s="11"/>
    </row>
    <row r="519" spans="9:9" x14ac:dyDescent="0.2">
      <c r="I519" s="11"/>
    </row>
    <row r="520" spans="9:9" x14ac:dyDescent="0.2">
      <c r="I520" s="11"/>
    </row>
    <row r="521" spans="9:9" x14ac:dyDescent="0.2">
      <c r="I521" s="11"/>
    </row>
    <row r="522" spans="9:9" x14ac:dyDescent="0.2">
      <c r="I522" s="11"/>
    </row>
    <row r="523" spans="9:9" x14ac:dyDescent="0.2">
      <c r="I523" s="11"/>
    </row>
    <row r="524" spans="9:9" x14ac:dyDescent="0.2">
      <c r="I524" s="11"/>
    </row>
    <row r="525" spans="9:9" x14ac:dyDescent="0.2">
      <c r="I525" s="11"/>
    </row>
    <row r="526" spans="9:9" x14ac:dyDescent="0.2">
      <c r="I526" s="11"/>
    </row>
    <row r="527" spans="9:9" x14ac:dyDescent="0.2">
      <c r="I527" s="11"/>
    </row>
    <row r="528" spans="9:9" x14ac:dyDescent="0.2">
      <c r="I528" s="11"/>
    </row>
    <row r="529" spans="9:9" x14ac:dyDescent="0.2">
      <c r="I529" s="11"/>
    </row>
    <row r="530" spans="9:9" x14ac:dyDescent="0.2">
      <c r="I530" s="11"/>
    </row>
    <row r="531" spans="9:9" x14ac:dyDescent="0.2">
      <c r="I531" s="11"/>
    </row>
    <row r="532" spans="9:9" x14ac:dyDescent="0.2">
      <c r="I532" s="11"/>
    </row>
    <row r="533" spans="9:9" x14ac:dyDescent="0.2">
      <c r="I533" s="11"/>
    </row>
    <row r="534" spans="9:9" x14ac:dyDescent="0.2">
      <c r="I534" s="11"/>
    </row>
    <row r="535" spans="9:9" x14ac:dyDescent="0.2">
      <c r="I535" s="11"/>
    </row>
    <row r="536" spans="9:9" x14ac:dyDescent="0.2">
      <c r="I536" s="11"/>
    </row>
    <row r="537" spans="9:9" x14ac:dyDescent="0.2">
      <c r="I537" s="11"/>
    </row>
    <row r="538" spans="9:9" x14ac:dyDescent="0.2">
      <c r="I538" s="11"/>
    </row>
    <row r="539" spans="9:9" x14ac:dyDescent="0.2">
      <c r="I539" s="11"/>
    </row>
    <row r="540" spans="9:9" x14ac:dyDescent="0.2">
      <c r="I540" s="11"/>
    </row>
    <row r="541" spans="9:9" x14ac:dyDescent="0.2">
      <c r="I541" s="11"/>
    </row>
    <row r="542" spans="9:9" x14ac:dyDescent="0.2">
      <c r="I542" s="11"/>
    </row>
    <row r="543" spans="9:9" x14ac:dyDescent="0.2">
      <c r="I543" s="11"/>
    </row>
    <row r="544" spans="9:9" x14ac:dyDescent="0.2">
      <c r="I544" s="11"/>
    </row>
    <row r="545" spans="9:9" x14ac:dyDescent="0.2">
      <c r="I545" s="11"/>
    </row>
    <row r="546" spans="9:9" x14ac:dyDescent="0.2">
      <c r="I546" s="11"/>
    </row>
    <row r="547" spans="9:9" x14ac:dyDescent="0.2">
      <c r="I547" s="11"/>
    </row>
    <row r="548" spans="9:9" x14ac:dyDescent="0.2">
      <c r="I548" s="11"/>
    </row>
    <row r="549" spans="9:9" x14ac:dyDescent="0.2">
      <c r="I549" s="11"/>
    </row>
    <row r="550" spans="9:9" x14ac:dyDescent="0.2">
      <c r="I550" s="11"/>
    </row>
    <row r="551" spans="9:9" x14ac:dyDescent="0.2">
      <c r="I551" s="11"/>
    </row>
    <row r="552" spans="9:9" x14ac:dyDescent="0.2">
      <c r="I552" s="11"/>
    </row>
    <row r="553" spans="9:9" x14ac:dyDescent="0.2">
      <c r="I553" s="11"/>
    </row>
    <row r="554" spans="9:9" x14ac:dyDescent="0.2">
      <c r="I554" s="11"/>
    </row>
    <row r="555" spans="9:9" x14ac:dyDescent="0.2">
      <c r="I555" s="11"/>
    </row>
    <row r="556" spans="9:9" x14ac:dyDescent="0.2">
      <c r="I556" s="11"/>
    </row>
    <row r="557" spans="9:9" x14ac:dyDescent="0.2">
      <c r="I557" s="11"/>
    </row>
    <row r="558" spans="9:9" x14ac:dyDescent="0.2">
      <c r="I558" s="11"/>
    </row>
    <row r="559" spans="9:9" x14ac:dyDescent="0.2">
      <c r="I559" s="11"/>
    </row>
    <row r="560" spans="9:9" x14ac:dyDescent="0.2">
      <c r="I560" s="11"/>
    </row>
    <row r="561" spans="9:9" x14ac:dyDescent="0.2">
      <c r="I561" s="11"/>
    </row>
    <row r="562" spans="9:9" x14ac:dyDescent="0.2">
      <c r="I562" s="11"/>
    </row>
    <row r="563" spans="9:9" x14ac:dyDescent="0.2">
      <c r="I563" s="11"/>
    </row>
    <row r="564" spans="9:9" x14ac:dyDescent="0.2">
      <c r="I564" s="11"/>
    </row>
    <row r="565" spans="9:9" x14ac:dyDescent="0.2">
      <c r="I565" s="11"/>
    </row>
    <row r="566" spans="9:9" x14ac:dyDescent="0.2">
      <c r="I566" s="11"/>
    </row>
    <row r="567" spans="9:9" x14ac:dyDescent="0.2">
      <c r="I567" s="11"/>
    </row>
    <row r="568" spans="9:9" x14ac:dyDescent="0.2">
      <c r="I568" s="11"/>
    </row>
    <row r="569" spans="9:9" x14ac:dyDescent="0.2">
      <c r="I569" s="11"/>
    </row>
    <row r="570" spans="9:9" x14ac:dyDescent="0.2">
      <c r="I570" s="11"/>
    </row>
    <row r="571" spans="9:9" x14ac:dyDescent="0.2">
      <c r="I571" s="11"/>
    </row>
    <row r="572" spans="9:9" x14ac:dyDescent="0.2">
      <c r="I572" s="11"/>
    </row>
    <row r="573" spans="9:9" x14ac:dyDescent="0.2">
      <c r="I573" s="11"/>
    </row>
    <row r="574" spans="9:9" x14ac:dyDescent="0.2">
      <c r="I574" s="11"/>
    </row>
    <row r="575" spans="9:9" x14ac:dyDescent="0.2">
      <c r="I575" s="11"/>
    </row>
    <row r="576" spans="9:9" x14ac:dyDescent="0.2">
      <c r="I576" s="11"/>
    </row>
    <row r="577" spans="9:9" x14ac:dyDescent="0.2">
      <c r="I577" s="11"/>
    </row>
    <row r="578" spans="9:9" x14ac:dyDescent="0.2">
      <c r="I578" s="11"/>
    </row>
    <row r="579" spans="9:9" x14ac:dyDescent="0.2">
      <c r="I579" s="11"/>
    </row>
    <row r="580" spans="9:9" x14ac:dyDescent="0.2">
      <c r="I580" s="11"/>
    </row>
    <row r="581" spans="9:9" x14ac:dyDescent="0.2">
      <c r="I581" s="11"/>
    </row>
    <row r="582" spans="9:9" x14ac:dyDescent="0.2">
      <c r="I582" s="11"/>
    </row>
    <row r="583" spans="9:9" x14ac:dyDescent="0.2">
      <c r="I583" s="11"/>
    </row>
    <row r="584" spans="9:9" x14ac:dyDescent="0.2">
      <c r="I584" s="11"/>
    </row>
    <row r="585" spans="9:9" x14ac:dyDescent="0.2">
      <c r="I585" s="11"/>
    </row>
    <row r="586" spans="9:9" x14ac:dyDescent="0.2">
      <c r="I586" s="11"/>
    </row>
    <row r="587" spans="9:9" x14ac:dyDescent="0.2">
      <c r="I587" s="11"/>
    </row>
    <row r="588" spans="9:9" x14ac:dyDescent="0.2">
      <c r="I588" s="11"/>
    </row>
    <row r="589" spans="9:9" x14ac:dyDescent="0.2">
      <c r="I589" s="11"/>
    </row>
    <row r="590" spans="9:9" x14ac:dyDescent="0.2">
      <c r="I590" s="11"/>
    </row>
    <row r="591" spans="9:9" x14ac:dyDescent="0.2">
      <c r="I591" s="11"/>
    </row>
    <row r="592" spans="9:9" x14ac:dyDescent="0.2">
      <c r="I592" s="11"/>
    </row>
    <row r="593" spans="9:9" x14ac:dyDescent="0.2">
      <c r="I593" s="11"/>
    </row>
    <row r="594" spans="9:9" x14ac:dyDescent="0.2">
      <c r="I594" s="11"/>
    </row>
    <row r="595" spans="9:9" x14ac:dyDescent="0.2">
      <c r="I595" s="11"/>
    </row>
    <row r="596" spans="9:9" x14ac:dyDescent="0.2">
      <c r="I596" s="11"/>
    </row>
    <row r="597" spans="9:9" x14ac:dyDescent="0.2">
      <c r="I597" s="11"/>
    </row>
    <row r="598" spans="9:9" x14ac:dyDescent="0.2">
      <c r="I598" s="11"/>
    </row>
    <row r="599" spans="9:9" x14ac:dyDescent="0.2">
      <c r="I599" s="11"/>
    </row>
    <row r="600" spans="9:9" x14ac:dyDescent="0.2">
      <c r="I600" s="11"/>
    </row>
    <row r="601" spans="9:9" x14ac:dyDescent="0.2">
      <c r="I601" s="11"/>
    </row>
    <row r="602" spans="9:9" x14ac:dyDescent="0.2">
      <c r="I602" s="11"/>
    </row>
    <row r="603" spans="9:9" x14ac:dyDescent="0.2">
      <c r="I603" s="11"/>
    </row>
    <row r="604" spans="9:9" x14ac:dyDescent="0.2">
      <c r="I604" s="11"/>
    </row>
    <row r="605" spans="9:9" x14ac:dyDescent="0.2">
      <c r="I605" s="11"/>
    </row>
    <row r="606" spans="9:9" x14ac:dyDescent="0.2">
      <c r="I606" s="11"/>
    </row>
    <row r="607" spans="9:9" x14ac:dyDescent="0.2">
      <c r="I607" s="11"/>
    </row>
    <row r="608" spans="9:9" x14ac:dyDescent="0.2">
      <c r="I608" s="11"/>
    </row>
    <row r="609" spans="9:9" x14ac:dyDescent="0.2">
      <c r="I609" s="11"/>
    </row>
    <row r="610" spans="9:9" x14ac:dyDescent="0.2">
      <c r="I610" s="11"/>
    </row>
    <row r="611" spans="9:9" x14ac:dyDescent="0.2">
      <c r="I611" s="11"/>
    </row>
    <row r="612" spans="9:9" x14ac:dyDescent="0.2">
      <c r="I612" s="11"/>
    </row>
    <row r="613" spans="9:9" x14ac:dyDescent="0.2">
      <c r="I613" s="11"/>
    </row>
    <row r="614" spans="9:9" x14ac:dyDescent="0.2">
      <c r="I614" s="11"/>
    </row>
    <row r="615" spans="9:9" x14ac:dyDescent="0.2">
      <c r="I615" s="11"/>
    </row>
    <row r="616" spans="9:9" x14ac:dyDescent="0.2">
      <c r="I616" s="11"/>
    </row>
    <row r="617" spans="9:9" x14ac:dyDescent="0.2">
      <c r="I617" s="11"/>
    </row>
    <row r="618" spans="9:9" x14ac:dyDescent="0.2">
      <c r="I618" s="11"/>
    </row>
    <row r="619" spans="9:9" x14ac:dyDescent="0.2">
      <c r="I619" s="11"/>
    </row>
    <row r="620" spans="9:9" x14ac:dyDescent="0.2">
      <c r="I620" s="11"/>
    </row>
    <row r="621" spans="9:9" x14ac:dyDescent="0.2">
      <c r="I621" s="11"/>
    </row>
    <row r="622" spans="9:9" x14ac:dyDescent="0.2">
      <c r="I622" s="11"/>
    </row>
    <row r="623" spans="9:9" x14ac:dyDescent="0.2">
      <c r="I623" s="11"/>
    </row>
    <row r="624" spans="9:9" x14ac:dyDescent="0.2">
      <c r="I624" s="11"/>
    </row>
    <row r="625" spans="9:9" x14ac:dyDescent="0.2">
      <c r="I625" s="11"/>
    </row>
    <row r="626" spans="9:9" x14ac:dyDescent="0.2">
      <c r="I626" s="11"/>
    </row>
    <row r="627" spans="9:9" x14ac:dyDescent="0.2">
      <c r="I627" s="11"/>
    </row>
    <row r="628" spans="9:9" x14ac:dyDescent="0.2">
      <c r="I628" s="11"/>
    </row>
    <row r="629" spans="9:9" x14ac:dyDescent="0.2">
      <c r="I629" s="11"/>
    </row>
    <row r="630" spans="9:9" x14ac:dyDescent="0.2">
      <c r="I630" s="11"/>
    </row>
    <row r="631" spans="9:9" x14ac:dyDescent="0.2">
      <c r="I631" s="11"/>
    </row>
    <row r="632" spans="9:9" x14ac:dyDescent="0.2">
      <c r="I632" s="11"/>
    </row>
    <row r="633" spans="9:9" x14ac:dyDescent="0.2">
      <c r="I633" s="11"/>
    </row>
    <row r="634" spans="9:9" x14ac:dyDescent="0.2">
      <c r="I634" s="11"/>
    </row>
    <row r="635" spans="9:9" x14ac:dyDescent="0.2">
      <c r="I635" s="11"/>
    </row>
    <row r="636" spans="9:9" x14ac:dyDescent="0.2">
      <c r="I636" s="11"/>
    </row>
    <row r="637" spans="9:9" x14ac:dyDescent="0.2">
      <c r="I637" s="11"/>
    </row>
    <row r="638" spans="9:9" x14ac:dyDescent="0.2">
      <c r="I638" s="11"/>
    </row>
    <row r="639" spans="9:9" x14ac:dyDescent="0.2">
      <c r="I639" s="11"/>
    </row>
    <row r="640" spans="9:9" x14ac:dyDescent="0.2">
      <c r="I640" s="11"/>
    </row>
    <row r="641" spans="9:9" x14ac:dyDescent="0.2">
      <c r="I641" s="11"/>
    </row>
    <row r="642" spans="9:9" x14ac:dyDescent="0.2">
      <c r="I642" s="11"/>
    </row>
    <row r="643" spans="9:9" x14ac:dyDescent="0.2">
      <c r="I643" s="11"/>
    </row>
    <row r="644" spans="9:9" x14ac:dyDescent="0.2">
      <c r="I644" s="11"/>
    </row>
  </sheetData>
  <mergeCells count="2">
    <mergeCell ref="B1:C1"/>
    <mergeCell ref="B56:I56"/>
  </mergeCells>
  <conditionalFormatting sqref="G1:G3 G5:G55 G57:G134">
    <cfRule type="cellIs" dxfId="12" priority="2" stopIfTrue="1" operator="between">
      <formula>0.009</formula>
      <formula>-0.009</formula>
    </cfRule>
  </conditionalFormatting>
  <hyperlinks>
    <hyperlink ref="A2" location="Index!A1" display="-" xr:uid="{E73299FC-8AD6-4B5B-A5F9-D566692C8429}"/>
  </hyperlinks>
  <pageMargins left="0.7" right="0.7" top="0.75" bottom="0.75" header="0.3" footer="0.3"/>
  <pageSetup paperSize="9" scale="44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BEAC9-24E3-4975-BE2E-84DEC381D7A1}">
  <dimension ref="A1:J613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4" width="18.85546875" style="6" bestFit="1" customWidth="1"/>
    <col min="5" max="5" width="13.5703125" style="6" bestFit="1" customWidth="1"/>
    <col min="6" max="6" width="13.140625" style="8" bestFit="1" customWidth="1"/>
    <col min="7" max="7" width="8.28515625" style="13" customWidth="1"/>
    <col min="8" max="8" width="11.85546875" style="11" bestFit="1" customWidth="1"/>
    <col min="9" max="9" width="10.140625" style="6" bestFit="1" customWidth="1"/>
    <col min="10" max="16384" width="9.140625" style="6"/>
  </cols>
  <sheetData>
    <row r="1" spans="1:10" s="1" customFormat="1" ht="16.7" customHeight="1" x14ac:dyDescent="0.2">
      <c r="B1" s="133" t="s">
        <v>10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32.450000000000003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28</v>
      </c>
      <c r="C5" s="23"/>
      <c r="D5" s="23"/>
      <c r="E5" s="23"/>
      <c r="F5" s="24"/>
      <c r="G5" s="25"/>
      <c r="H5" s="26"/>
      <c r="I5" s="23"/>
    </row>
    <row r="6" spans="1:10" x14ac:dyDescent="0.2">
      <c r="B6" s="22" t="s">
        <v>89</v>
      </c>
      <c r="C6" s="23"/>
      <c r="D6" s="23"/>
      <c r="E6" s="23"/>
      <c r="F6" s="24"/>
      <c r="G6" s="25"/>
      <c r="H6" s="26"/>
      <c r="I6" s="23"/>
    </row>
    <row r="7" spans="1:10" x14ac:dyDescent="0.2">
      <c r="B7" s="23" t="s">
        <v>108</v>
      </c>
      <c r="C7" s="23" t="s">
        <v>109</v>
      </c>
      <c r="D7" s="23" t="s">
        <v>101</v>
      </c>
      <c r="E7" s="37">
        <v>2000000</v>
      </c>
      <c r="F7" s="24">
        <v>1995.654</v>
      </c>
      <c r="G7" s="25">
        <v>3.0885975338029201</v>
      </c>
      <c r="H7" s="29">
        <v>5.2991000000000003E-2</v>
      </c>
      <c r="I7" s="38"/>
    </row>
    <row r="8" spans="1:10" x14ac:dyDescent="0.2">
      <c r="B8" s="23" t="s">
        <v>110</v>
      </c>
      <c r="C8" s="23" t="s">
        <v>111</v>
      </c>
      <c r="D8" s="23" t="s">
        <v>101</v>
      </c>
      <c r="E8" s="37">
        <v>1500000</v>
      </c>
      <c r="F8" s="24">
        <v>1495.2225000000001</v>
      </c>
      <c r="G8" s="25">
        <v>2.31409879968504</v>
      </c>
      <c r="H8" s="29">
        <v>5.3011000000000003E-2</v>
      </c>
      <c r="I8" s="38"/>
    </row>
    <row r="9" spans="1:10" x14ac:dyDescent="0.2">
      <c r="B9" s="23" t="s">
        <v>112</v>
      </c>
      <c r="C9" s="23" t="s">
        <v>113</v>
      </c>
      <c r="D9" s="23" t="s">
        <v>101</v>
      </c>
      <c r="E9" s="37">
        <v>1000000</v>
      </c>
      <c r="F9" s="24">
        <v>998.68799999999999</v>
      </c>
      <c r="G9" s="25">
        <v>1.5456313037423199</v>
      </c>
      <c r="H9" s="29">
        <v>5.3298999999999999E-2</v>
      </c>
      <c r="I9" s="38"/>
    </row>
    <row r="10" spans="1:10" x14ac:dyDescent="0.2">
      <c r="B10" s="22" t="s">
        <v>79</v>
      </c>
      <c r="C10" s="22"/>
      <c r="D10" s="22"/>
      <c r="E10" s="22"/>
      <c r="F10" s="39">
        <f>SUM(F6:F9)</f>
        <v>4489.5645000000004</v>
      </c>
      <c r="G10" s="40">
        <f>SUM(G6:G9)</f>
        <v>6.94832763723028</v>
      </c>
      <c r="H10" s="35"/>
      <c r="I10" s="22"/>
    </row>
    <row r="11" spans="1:10" x14ac:dyDescent="0.2">
      <c r="B11" s="41" t="s">
        <v>97</v>
      </c>
      <c r="C11" s="41"/>
      <c r="D11" s="41"/>
      <c r="E11" s="41"/>
      <c r="F11" s="42">
        <f>+F10</f>
        <v>4489.5645000000004</v>
      </c>
      <c r="G11" s="43">
        <f>+G10</f>
        <v>6.94832763723028</v>
      </c>
      <c r="H11" s="35"/>
      <c r="I11" s="22"/>
    </row>
    <row r="12" spans="1:10" x14ac:dyDescent="0.2">
      <c r="B12" s="22"/>
      <c r="C12" s="23"/>
      <c r="D12" s="23"/>
      <c r="E12" s="23"/>
      <c r="F12" s="24"/>
      <c r="G12" s="25"/>
      <c r="H12" s="26"/>
      <c r="I12" s="23"/>
    </row>
    <row r="13" spans="1:10" x14ac:dyDescent="0.2">
      <c r="B13" s="22" t="s">
        <v>22</v>
      </c>
      <c r="C13" s="22"/>
      <c r="D13" s="22"/>
      <c r="E13" s="22"/>
      <c r="F13" s="27">
        <v>783.80542790000004</v>
      </c>
      <c r="G13" s="28">
        <v>1.21306574766632</v>
      </c>
      <c r="H13" s="29">
        <v>6.1600000000000002E-2</v>
      </c>
      <c r="I13" s="29"/>
    </row>
    <row r="14" spans="1:10" x14ac:dyDescent="0.2">
      <c r="B14" s="23"/>
      <c r="C14" s="23"/>
      <c r="D14" s="23"/>
      <c r="E14" s="23"/>
      <c r="F14" s="24"/>
      <c r="G14" s="25"/>
      <c r="H14" s="26"/>
      <c r="I14" s="23"/>
    </row>
    <row r="15" spans="1:10" x14ac:dyDescent="0.2">
      <c r="B15" s="22" t="s">
        <v>114</v>
      </c>
      <c r="C15" s="23"/>
      <c r="D15" s="23"/>
      <c r="E15" s="23"/>
      <c r="F15" s="24"/>
      <c r="G15" s="25"/>
      <c r="H15" s="26"/>
      <c r="I15" s="23"/>
    </row>
    <row r="16" spans="1:10" x14ac:dyDescent="0.2">
      <c r="B16" s="23" t="s">
        <v>115</v>
      </c>
      <c r="C16" s="23"/>
      <c r="D16" s="23"/>
      <c r="E16" s="23"/>
      <c r="F16" s="24">
        <v>8616.1075000000001</v>
      </c>
      <c r="G16" s="25">
        <v>13.334820753237199</v>
      </c>
      <c r="H16" s="26">
        <v>0.08</v>
      </c>
      <c r="I16" s="23"/>
    </row>
    <row r="17" spans="2:9" x14ac:dyDescent="0.2">
      <c r="B17" s="23" t="s">
        <v>115</v>
      </c>
      <c r="C17" s="23"/>
      <c r="D17" s="23"/>
      <c r="E17" s="23"/>
      <c r="F17" s="24">
        <v>8297.5750000000007</v>
      </c>
      <c r="G17" s="25">
        <v>12.841840159438901</v>
      </c>
      <c r="H17" s="26">
        <v>0.08</v>
      </c>
      <c r="I17" s="23"/>
    </row>
    <row r="18" spans="2:9" x14ac:dyDescent="0.2">
      <c r="B18" s="23" t="s">
        <v>115</v>
      </c>
      <c r="C18" s="23"/>
      <c r="D18" s="23"/>
      <c r="E18" s="23"/>
      <c r="F18" s="24">
        <v>6922.41</v>
      </c>
      <c r="G18" s="25">
        <v>10.713549770637901</v>
      </c>
      <c r="H18" s="26">
        <v>0.08</v>
      </c>
      <c r="I18" s="23"/>
    </row>
    <row r="19" spans="2:9" x14ac:dyDescent="0.2">
      <c r="B19" s="23" t="s">
        <v>115</v>
      </c>
      <c r="C19" s="23"/>
      <c r="D19" s="23"/>
      <c r="E19" s="23"/>
      <c r="F19" s="24">
        <v>5399.6204250000001</v>
      </c>
      <c r="G19" s="25">
        <v>8.3567864610432903</v>
      </c>
      <c r="H19" s="26">
        <v>0.08</v>
      </c>
      <c r="I19" s="23"/>
    </row>
    <row r="20" spans="2:9" x14ac:dyDescent="0.2">
      <c r="B20" s="23" t="s">
        <v>115</v>
      </c>
      <c r="C20" s="23"/>
      <c r="D20" s="23"/>
      <c r="E20" s="23"/>
      <c r="F20" s="24">
        <v>5060.3277778000001</v>
      </c>
      <c r="G20" s="25">
        <v>7.8316761797122698</v>
      </c>
      <c r="H20" s="26">
        <v>6.8000000000000005E-2</v>
      </c>
      <c r="I20" s="23"/>
    </row>
    <row r="21" spans="2:9" x14ac:dyDescent="0.2">
      <c r="B21" s="23" t="s">
        <v>115</v>
      </c>
      <c r="C21" s="23"/>
      <c r="D21" s="23"/>
      <c r="E21" s="23"/>
      <c r="F21" s="24">
        <v>4709.5638889000002</v>
      </c>
      <c r="G21" s="25">
        <v>7.2888122953897998</v>
      </c>
      <c r="H21" s="26">
        <v>6.8000000000000005E-2</v>
      </c>
      <c r="I21" s="23"/>
    </row>
    <row r="22" spans="2:9" x14ac:dyDescent="0.2">
      <c r="B22" s="23" t="s">
        <v>115</v>
      </c>
      <c r="C22" s="23"/>
      <c r="D22" s="23"/>
      <c r="E22" s="23"/>
      <c r="F22" s="24">
        <v>4399.3995344000004</v>
      </c>
      <c r="G22" s="25">
        <v>6.8087827610204803</v>
      </c>
      <c r="H22" s="26">
        <v>0.08</v>
      </c>
      <c r="I22" s="23"/>
    </row>
    <row r="23" spans="2:9" x14ac:dyDescent="0.2">
      <c r="B23" s="23" t="s">
        <v>115</v>
      </c>
      <c r="C23" s="23"/>
      <c r="D23" s="23"/>
      <c r="E23" s="23"/>
      <c r="F23" s="24">
        <v>3899.8437866999998</v>
      </c>
      <c r="G23" s="25">
        <v>6.0356393953151599</v>
      </c>
      <c r="H23" s="26">
        <v>0.08</v>
      </c>
      <c r="I23" s="23"/>
    </row>
    <row r="24" spans="2:9" x14ac:dyDescent="0.2">
      <c r="B24" s="23" t="s">
        <v>115</v>
      </c>
      <c r="C24" s="23"/>
      <c r="D24" s="23"/>
      <c r="E24" s="23"/>
      <c r="F24" s="24">
        <v>2399.9766717000002</v>
      </c>
      <c r="G24" s="25">
        <v>3.7143523022513798</v>
      </c>
      <c r="H24" s="26">
        <v>0.08</v>
      </c>
      <c r="I24" s="23"/>
    </row>
    <row r="25" spans="2:9" x14ac:dyDescent="0.2">
      <c r="B25" s="23" t="s">
        <v>115</v>
      </c>
      <c r="C25" s="23"/>
      <c r="D25" s="23"/>
      <c r="E25" s="23"/>
      <c r="F25" s="24">
        <v>2349.6541667000001</v>
      </c>
      <c r="G25" s="25">
        <v>3.6364700817673699</v>
      </c>
      <c r="H25" s="26">
        <v>6.8000000000000005E-2</v>
      </c>
      <c r="I25" s="23"/>
    </row>
    <row r="26" spans="2:9" x14ac:dyDescent="0.2">
      <c r="B26" s="23" t="s">
        <v>115</v>
      </c>
      <c r="C26" s="23"/>
      <c r="D26" s="23"/>
      <c r="E26" s="23"/>
      <c r="F26" s="24">
        <v>2073.7222222</v>
      </c>
      <c r="G26" s="25">
        <v>3.2094207419117899</v>
      </c>
      <c r="H26" s="26">
        <v>7.7499999999999999E-2</v>
      </c>
      <c r="I26" s="23"/>
    </row>
    <row r="27" spans="2:9" x14ac:dyDescent="0.2">
      <c r="B27" s="23" t="s">
        <v>115</v>
      </c>
      <c r="C27" s="23"/>
      <c r="D27" s="23"/>
      <c r="E27" s="23"/>
      <c r="F27" s="24">
        <v>1473.0225</v>
      </c>
      <c r="G27" s="25">
        <v>2.2797407069242501</v>
      </c>
      <c r="H27" s="26">
        <v>0.08</v>
      </c>
      <c r="I27" s="23"/>
    </row>
    <row r="28" spans="2:9" x14ac:dyDescent="0.2">
      <c r="B28" s="23" t="s">
        <v>115</v>
      </c>
      <c r="C28" s="23"/>
      <c r="D28" s="23"/>
      <c r="E28" s="23"/>
      <c r="F28" s="24">
        <v>1464.3058332999999</v>
      </c>
      <c r="G28" s="25">
        <v>2.2662502545349099</v>
      </c>
      <c r="H28" s="26">
        <v>0.08</v>
      </c>
      <c r="I28" s="23"/>
    </row>
    <row r="29" spans="2:9" x14ac:dyDescent="0.2">
      <c r="B29" s="23" t="s">
        <v>115</v>
      </c>
      <c r="C29" s="23"/>
      <c r="D29" s="23"/>
      <c r="E29" s="23"/>
      <c r="F29" s="24">
        <v>1399.5333333000001</v>
      </c>
      <c r="G29" s="25">
        <v>2.1660043282579902</v>
      </c>
      <c r="H29" s="26">
        <v>7.0000000000000007E-2</v>
      </c>
      <c r="I29" s="23"/>
    </row>
    <row r="30" spans="2:9" x14ac:dyDescent="0.2">
      <c r="B30" s="23" t="s">
        <v>115</v>
      </c>
      <c r="C30" s="23"/>
      <c r="D30" s="23"/>
      <c r="E30" s="23"/>
      <c r="F30" s="24">
        <v>505.49958329999998</v>
      </c>
      <c r="G30" s="25">
        <v>0.78234241322332698</v>
      </c>
      <c r="H30" s="26">
        <v>7.7499999999999999E-2</v>
      </c>
      <c r="I30" s="23"/>
    </row>
    <row r="31" spans="2:9" x14ac:dyDescent="0.2">
      <c r="B31" s="23" t="s">
        <v>115</v>
      </c>
      <c r="C31" s="23"/>
      <c r="D31" s="23"/>
      <c r="E31" s="23"/>
      <c r="F31" s="24">
        <v>302.78550000000001</v>
      </c>
      <c r="G31" s="25">
        <v>0.46860956286575001</v>
      </c>
      <c r="H31" s="26">
        <v>7.9000000000000001E-2</v>
      </c>
      <c r="I31" s="23"/>
    </row>
    <row r="32" spans="2:9" x14ac:dyDescent="0.2">
      <c r="B32" s="22" t="s">
        <v>97</v>
      </c>
      <c r="C32" s="22"/>
      <c r="D32" s="22"/>
      <c r="E32" s="22"/>
      <c r="F32" s="27">
        <v>59273.347723300001</v>
      </c>
      <c r="G32" s="28">
        <v>91.73509816753176</v>
      </c>
      <c r="H32" s="26"/>
      <c r="I32" s="23"/>
    </row>
    <row r="33" spans="2:9" x14ac:dyDescent="0.2">
      <c r="B33" s="23"/>
      <c r="C33" s="23"/>
      <c r="D33" s="23"/>
      <c r="E33" s="23"/>
      <c r="F33" s="24"/>
      <c r="G33" s="25"/>
      <c r="H33" s="26"/>
      <c r="I33" s="23"/>
    </row>
    <row r="34" spans="2:9" x14ac:dyDescent="0.2">
      <c r="B34" s="36" t="s">
        <v>24</v>
      </c>
      <c r="C34" s="36"/>
      <c r="D34" s="36"/>
      <c r="E34" s="36"/>
      <c r="F34" s="27">
        <f>F35-(F10+F13+F32)</f>
        <v>66.880532399998629</v>
      </c>
      <c r="G34" s="28">
        <f>G35-(G10+G13+G32)</f>
        <v>0.10350844757164168</v>
      </c>
      <c r="H34" s="35"/>
      <c r="I34" s="22"/>
    </row>
    <row r="35" spans="2:9" x14ac:dyDescent="0.2">
      <c r="B35" s="30" t="s">
        <v>23</v>
      </c>
      <c r="C35" s="30"/>
      <c r="D35" s="30"/>
      <c r="E35" s="30"/>
      <c r="F35" s="31">
        <v>64613.598183599999</v>
      </c>
      <c r="G35" s="32">
        <v>100</v>
      </c>
      <c r="H35" s="33"/>
      <c r="I35" s="34"/>
    </row>
    <row r="37" spans="2:9" ht="39.950000000000003" customHeight="1" x14ac:dyDescent="0.2">
      <c r="B37" s="135" t="s">
        <v>107</v>
      </c>
      <c r="C37" s="135"/>
      <c r="D37" s="135"/>
      <c r="E37" s="135"/>
      <c r="F37" s="135"/>
      <c r="G37" s="135"/>
      <c r="H37" s="135"/>
      <c r="I37" s="135"/>
    </row>
    <row r="38" spans="2:9" x14ac:dyDescent="0.2">
      <c r="B38" s="15"/>
    </row>
    <row r="39" spans="2:9" x14ac:dyDescent="0.2">
      <c r="B39" s="65" t="s">
        <v>1465</v>
      </c>
      <c r="C39" s="80"/>
      <c r="D39" s="80"/>
      <c r="E39" s="80"/>
      <c r="F39" s="80"/>
      <c r="G39" s="80"/>
      <c r="H39" s="80"/>
      <c r="I39" s="80"/>
    </row>
    <row r="40" spans="2:9" x14ac:dyDescent="0.2">
      <c r="B40" s="65"/>
      <c r="C40" s="80"/>
      <c r="D40" s="80"/>
      <c r="E40" s="80"/>
      <c r="F40" s="80"/>
      <c r="G40" s="80"/>
      <c r="H40" s="80"/>
      <c r="I40" s="80"/>
    </row>
    <row r="41" spans="2:9" x14ac:dyDescent="0.2">
      <c r="B41" s="81" t="s">
        <v>1466</v>
      </c>
      <c r="C41" s="80"/>
      <c r="D41" s="80"/>
      <c r="E41" s="80"/>
      <c r="F41" s="80"/>
      <c r="G41" s="80"/>
      <c r="H41" s="80"/>
      <c r="I41" s="80"/>
    </row>
    <row r="42" spans="2:9" x14ac:dyDescent="0.2">
      <c r="B42" s="81" t="s">
        <v>1467</v>
      </c>
      <c r="C42" s="80"/>
      <c r="D42" s="80"/>
      <c r="E42" s="80"/>
      <c r="F42" s="80"/>
      <c r="G42" s="80"/>
      <c r="H42" s="80"/>
      <c r="I42" s="80"/>
    </row>
    <row r="43" spans="2:9" x14ac:dyDescent="0.2">
      <c r="B43" s="65"/>
      <c r="C43" s="80"/>
      <c r="D43" s="80"/>
      <c r="E43" s="80"/>
      <c r="F43" s="80"/>
      <c r="G43" s="80"/>
      <c r="H43" s="80"/>
      <c r="I43" s="80"/>
    </row>
    <row r="44" spans="2:9" ht="22.5" x14ac:dyDescent="0.2">
      <c r="B44" s="82" t="s">
        <v>1468</v>
      </c>
      <c r="C44" s="88" t="s">
        <v>1469</v>
      </c>
      <c r="D44" s="87" t="s">
        <v>1470</v>
      </c>
      <c r="E44" s="80"/>
      <c r="F44" s="80"/>
      <c r="G44" s="80"/>
      <c r="H44" s="80"/>
      <c r="I44" s="80"/>
    </row>
    <row r="45" spans="2:9" x14ac:dyDescent="0.2">
      <c r="B45" s="83" t="s">
        <v>1535</v>
      </c>
      <c r="C45" s="90">
        <v>1013.3912</v>
      </c>
      <c r="D45" s="90">
        <v>1040.0235</v>
      </c>
      <c r="E45" s="80"/>
      <c r="F45" s="80"/>
      <c r="G45" s="80"/>
      <c r="H45" s="80"/>
      <c r="I45" s="80"/>
    </row>
    <row r="46" spans="2:9" x14ac:dyDescent="0.2">
      <c r="B46" s="83" t="s">
        <v>1509</v>
      </c>
      <c r="C46" s="90" t="s">
        <v>1510</v>
      </c>
      <c r="D46" s="90">
        <v>1016.9862000000001</v>
      </c>
      <c r="E46" s="80"/>
      <c r="F46" s="80"/>
      <c r="G46" s="80"/>
      <c r="H46" s="80"/>
      <c r="I46" s="80"/>
    </row>
    <row r="47" spans="2:9" x14ac:dyDescent="0.2">
      <c r="B47" s="65"/>
      <c r="C47" s="80"/>
      <c r="D47" s="80"/>
      <c r="E47" s="80"/>
      <c r="F47" s="80"/>
      <c r="G47" s="80"/>
      <c r="H47" s="80"/>
      <c r="I47" s="80"/>
    </row>
    <row r="48" spans="2:9" x14ac:dyDescent="0.2">
      <c r="B48" s="65" t="s">
        <v>1537</v>
      </c>
      <c r="C48" s="80"/>
      <c r="D48" s="80"/>
      <c r="E48" s="80"/>
      <c r="F48" s="80"/>
      <c r="G48" s="80"/>
      <c r="H48" s="80"/>
      <c r="I48" s="80"/>
    </row>
    <row r="49" spans="2:9" x14ac:dyDescent="0.2">
      <c r="B49" s="65"/>
      <c r="C49" s="80"/>
      <c r="D49" s="80"/>
      <c r="E49" s="80"/>
      <c r="F49" s="80"/>
      <c r="G49" s="80"/>
      <c r="H49" s="80"/>
      <c r="I49" s="80"/>
    </row>
    <row r="50" spans="2:9" x14ac:dyDescent="0.2">
      <c r="B50" s="81" t="s">
        <v>1472</v>
      </c>
      <c r="C50" s="80"/>
      <c r="D50" s="80"/>
      <c r="E50" s="80"/>
      <c r="F50" s="80"/>
      <c r="G50" s="80"/>
      <c r="H50" s="80"/>
      <c r="I50" s="80"/>
    </row>
    <row r="51" spans="2:9" x14ac:dyDescent="0.2">
      <c r="B51" s="81" t="s">
        <v>1473</v>
      </c>
      <c r="C51" s="80"/>
      <c r="D51" s="80"/>
      <c r="E51" s="80"/>
      <c r="F51" s="80"/>
      <c r="G51" s="80"/>
      <c r="H51" s="80"/>
      <c r="I51" s="80"/>
    </row>
    <row r="52" spans="2:9" x14ac:dyDescent="0.2">
      <c r="B52" s="81" t="s">
        <v>1474</v>
      </c>
      <c r="C52" s="80"/>
      <c r="D52" s="80"/>
      <c r="E52" s="80"/>
      <c r="F52" s="80"/>
      <c r="G52" s="80"/>
      <c r="H52" s="80"/>
      <c r="I52" s="80"/>
    </row>
    <row r="53" spans="2:9" x14ac:dyDescent="0.2">
      <c r="B53" s="84" t="s">
        <v>1476</v>
      </c>
      <c r="C53" s="80"/>
      <c r="D53" s="80"/>
      <c r="E53" s="80"/>
      <c r="F53" s="80"/>
      <c r="G53" s="80"/>
      <c r="H53" s="80"/>
      <c r="I53" s="80"/>
    </row>
    <row r="54" spans="2:9" x14ac:dyDescent="0.2">
      <c r="B54" s="81" t="s">
        <v>1475</v>
      </c>
      <c r="C54" s="80"/>
      <c r="D54" s="80"/>
      <c r="E54" s="80"/>
      <c r="F54" s="80"/>
      <c r="G54" s="80"/>
      <c r="H54" s="80"/>
      <c r="I54" s="80"/>
    </row>
    <row r="55" spans="2:9" x14ac:dyDescent="0.2">
      <c r="B55" s="15"/>
    </row>
    <row r="56" spans="2:9" x14ac:dyDescent="0.2">
      <c r="B56" s="15"/>
    </row>
    <row r="58" spans="2:9" x14ac:dyDescent="0.2">
      <c r="B58" s="15" t="s">
        <v>1430</v>
      </c>
      <c r="I58" s="11"/>
    </row>
    <row r="59" spans="2:9" x14ac:dyDescent="0.2">
      <c r="B59" s="15"/>
      <c r="C59" s="15"/>
      <c r="D59" s="44"/>
      <c r="E59" s="15"/>
      <c r="I59" s="11"/>
    </row>
    <row r="60" spans="2:9" x14ac:dyDescent="0.2">
      <c r="D60" s="45"/>
      <c r="E60" s="45"/>
      <c r="I60" s="11"/>
    </row>
    <row r="61" spans="2:9" x14ac:dyDescent="0.2">
      <c r="I61" s="11"/>
    </row>
    <row r="62" spans="2:9" x14ac:dyDescent="0.2">
      <c r="I62" s="11"/>
    </row>
    <row r="63" spans="2:9" x14ac:dyDescent="0.2">
      <c r="I63" s="11"/>
    </row>
    <row r="64" spans="2:9" x14ac:dyDescent="0.2">
      <c r="B64" s="15"/>
      <c r="I64" s="11"/>
    </row>
    <row r="65" spans="2:9" x14ac:dyDescent="0.2">
      <c r="I65" s="11"/>
    </row>
    <row r="66" spans="2:9" x14ac:dyDescent="0.2">
      <c r="I66" s="11"/>
    </row>
    <row r="67" spans="2:9" x14ac:dyDescent="0.2">
      <c r="I67" s="11"/>
    </row>
    <row r="68" spans="2:9" x14ac:dyDescent="0.2">
      <c r="I68" s="11"/>
    </row>
    <row r="69" spans="2:9" x14ac:dyDescent="0.2">
      <c r="I69" s="11"/>
    </row>
    <row r="70" spans="2:9" x14ac:dyDescent="0.2">
      <c r="I70" s="11"/>
    </row>
    <row r="71" spans="2:9" x14ac:dyDescent="0.2">
      <c r="I71" s="11"/>
    </row>
    <row r="72" spans="2:9" x14ac:dyDescent="0.2">
      <c r="I72" s="11"/>
    </row>
    <row r="73" spans="2:9" x14ac:dyDescent="0.2">
      <c r="I73" s="11"/>
    </row>
    <row r="74" spans="2:9" x14ac:dyDescent="0.2">
      <c r="I74" s="11"/>
    </row>
    <row r="75" spans="2:9" x14ac:dyDescent="0.2">
      <c r="I75" s="11"/>
    </row>
    <row r="76" spans="2:9" x14ac:dyDescent="0.2">
      <c r="I76" s="11"/>
    </row>
    <row r="77" spans="2:9" x14ac:dyDescent="0.2">
      <c r="I77" s="11"/>
    </row>
    <row r="78" spans="2:9" x14ac:dyDescent="0.2">
      <c r="I78" s="11"/>
    </row>
    <row r="79" spans="2:9" x14ac:dyDescent="0.2">
      <c r="B79" s="15" t="s">
        <v>1431</v>
      </c>
      <c r="I79" s="11"/>
    </row>
    <row r="80" spans="2:9" x14ac:dyDescent="0.2">
      <c r="B80" s="66" t="s">
        <v>1433</v>
      </c>
      <c r="I80" s="11"/>
    </row>
    <row r="81" spans="9:9" x14ac:dyDescent="0.2">
      <c r="I81" s="11"/>
    </row>
    <row r="82" spans="9:9" x14ac:dyDescent="0.2">
      <c r="I82" s="11"/>
    </row>
    <row r="83" spans="9:9" x14ac:dyDescent="0.2">
      <c r="I83" s="11"/>
    </row>
    <row r="84" spans="9:9" x14ac:dyDescent="0.2">
      <c r="I84" s="11"/>
    </row>
    <row r="85" spans="9:9" x14ac:dyDescent="0.2">
      <c r="I85" s="11"/>
    </row>
    <row r="86" spans="9:9" x14ac:dyDescent="0.2">
      <c r="I86" s="11"/>
    </row>
    <row r="87" spans="9:9" x14ac:dyDescent="0.2">
      <c r="I87" s="11"/>
    </row>
    <row r="88" spans="9:9" x14ac:dyDescent="0.2">
      <c r="I88" s="11"/>
    </row>
    <row r="89" spans="9:9" x14ac:dyDescent="0.2">
      <c r="I89" s="11"/>
    </row>
    <row r="90" spans="9:9" x14ac:dyDescent="0.2">
      <c r="I90" s="11"/>
    </row>
    <row r="91" spans="9:9" x14ac:dyDescent="0.2">
      <c r="I91" s="11"/>
    </row>
    <row r="92" spans="9:9" x14ac:dyDescent="0.2">
      <c r="I92" s="11"/>
    </row>
    <row r="93" spans="9:9" x14ac:dyDescent="0.2">
      <c r="I93" s="11"/>
    </row>
    <row r="94" spans="9:9" x14ac:dyDescent="0.2">
      <c r="I94" s="11"/>
    </row>
    <row r="95" spans="9:9" x14ac:dyDescent="0.2">
      <c r="I95" s="11"/>
    </row>
    <row r="96" spans="9:9" x14ac:dyDescent="0.2">
      <c r="I96" s="11"/>
    </row>
    <row r="97" spans="9:9" x14ac:dyDescent="0.2">
      <c r="I97" s="11"/>
    </row>
    <row r="98" spans="9:9" x14ac:dyDescent="0.2">
      <c r="I98" s="11"/>
    </row>
    <row r="99" spans="9:9" x14ac:dyDescent="0.2">
      <c r="I99" s="11"/>
    </row>
    <row r="100" spans="9:9" x14ac:dyDescent="0.2">
      <c r="I100" s="11"/>
    </row>
    <row r="101" spans="9:9" x14ac:dyDescent="0.2">
      <c r="I101" s="11"/>
    </row>
    <row r="102" spans="9:9" x14ac:dyDescent="0.2">
      <c r="I102" s="11"/>
    </row>
    <row r="103" spans="9:9" x14ac:dyDescent="0.2">
      <c r="I103" s="11"/>
    </row>
    <row r="104" spans="9:9" x14ac:dyDescent="0.2">
      <c r="I104" s="11"/>
    </row>
    <row r="105" spans="9:9" x14ac:dyDescent="0.2">
      <c r="I105" s="11"/>
    </row>
    <row r="106" spans="9:9" x14ac:dyDescent="0.2">
      <c r="I106" s="11"/>
    </row>
    <row r="107" spans="9:9" x14ac:dyDescent="0.2">
      <c r="I107" s="11"/>
    </row>
    <row r="108" spans="9:9" x14ac:dyDescent="0.2">
      <c r="I108" s="11"/>
    </row>
    <row r="109" spans="9:9" x14ac:dyDescent="0.2">
      <c r="I109" s="11"/>
    </row>
    <row r="110" spans="9:9" x14ac:dyDescent="0.2">
      <c r="I110" s="11"/>
    </row>
    <row r="111" spans="9:9" x14ac:dyDescent="0.2">
      <c r="I111" s="11"/>
    </row>
    <row r="112" spans="9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  <row r="385" spans="9:9" x14ac:dyDescent="0.2">
      <c r="I385" s="11"/>
    </row>
    <row r="386" spans="9:9" x14ac:dyDescent="0.2">
      <c r="I386" s="11"/>
    </row>
    <row r="387" spans="9:9" x14ac:dyDescent="0.2">
      <c r="I387" s="11"/>
    </row>
    <row r="388" spans="9:9" x14ac:dyDescent="0.2">
      <c r="I388" s="11"/>
    </row>
    <row r="389" spans="9:9" x14ac:dyDescent="0.2">
      <c r="I389" s="11"/>
    </row>
    <row r="390" spans="9:9" x14ac:dyDescent="0.2">
      <c r="I390" s="11"/>
    </row>
    <row r="391" spans="9:9" x14ac:dyDescent="0.2">
      <c r="I391" s="11"/>
    </row>
    <row r="392" spans="9:9" x14ac:dyDescent="0.2">
      <c r="I392" s="11"/>
    </row>
    <row r="393" spans="9:9" x14ac:dyDescent="0.2">
      <c r="I393" s="11"/>
    </row>
    <row r="394" spans="9:9" x14ac:dyDescent="0.2">
      <c r="I394" s="11"/>
    </row>
    <row r="395" spans="9:9" x14ac:dyDescent="0.2">
      <c r="I395" s="11"/>
    </row>
    <row r="396" spans="9:9" x14ac:dyDescent="0.2">
      <c r="I396" s="11"/>
    </row>
    <row r="397" spans="9:9" x14ac:dyDescent="0.2">
      <c r="I397" s="11"/>
    </row>
    <row r="398" spans="9:9" x14ac:dyDescent="0.2">
      <c r="I398" s="11"/>
    </row>
    <row r="399" spans="9:9" x14ac:dyDescent="0.2">
      <c r="I399" s="11"/>
    </row>
    <row r="400" spans="9:9" x14ac:dyDescent="0.2">
      <c r="I400" s="11"/>
    </row>
    <row r="401" spans="9:9" x14ac:dyDescent="0.2">
      <c r="I401" s="11"/>
    </row>
    <row r="402" spans="9:9" x14ac:dyDescent="0.2">
      <c r="I402" s="11"/>
    </row>
    <row r="403" spans="9:9" x14ac:dyDescent="0.2">
      <c r="I403" s="11"/>
    </row>
    <row r="404" spans="9:9" x14ac:dyDescent="0.2">
      <c r="I404" s="11"/>
    </row>
    <row r="405" spans="9:9" x14ac:dyDescent="0.2">
      <c r="I405" s="11"/>
    </row>
    <row r="406" spans="9:9" x14ac:dyDescent="0.2">
      <c r="I406" s="11"/>
    </row>
    <row r="407" spans="9:9" x14ac:dyDescent="0.2">
      <c r="I407" s="11"/>
    </row>
    <row r="408" spans="9:9" x14ac:dyDescent="0.2">
      <c r="I408" s="11"/>
    </row>
    <row r="409" spans="9:9" x14ac:dyDescent="0.2">
      <c r="I409" s="11"/>
    </row>
    <row r="410" spans="9:9" x14ac:dyDescent="0.2">
      <c r="I410" s="11"/>
    </row>
    <row r="411" spans="9:9" x14ac:dyDescent="0.2">
      <c r="I411" s="11"/>
    </row>
    <row r="412" spans="9:9" x14ac:dyDescent="0.2">
      <c r="I412" s="11"/>
    </row>
    <row r="413" spans="9:9" x14ac:dyDescent="0.2">
      <c r="I413" s="11"/>
    </row>
    <row r="414" spans="9:9" x14ac:dyDescent="0.2">
      <c r="I414" s="11"/>
    </row>
    <row r="415" spans="9:9" x14ac:dyDescent="0.2">
      <c r="I415" s="11"/>
    </row>
    <row r="416" spans="9:9" x14ac:dyDescent="0.2">
      <c r="I416" s="11"/>
    </row>
    <row r="417" spans="9:9" x14ac:dyDescent="0.2">
      <c r="I417" s="11"/>
    </row>
    <row r="418" spans="9:9" x14ac:dyDescent="0.2">
      <c r="I418" s="11"/>
    </row>
    <row r="419" spans="9:9" x14ac:dyDescent="0.2">
      <c r="I419" s="11"/>
    </row>
    <row r="420" spans="9:9" x14ac:dyDescent="0.2">
      <c r="I420" s="11"/>
    </row>
    <row r="421" spans="9:9" x14ac:dyDescent="0.2">
      <c r="I421" s="11"/>
    </row>
    <row r="422" spans="9:9" x14ac:dyDescent="0.2">
      <c r="I422" s="11"/>
    </row>
    <row r="423" spans="9:9" x14ac:dyDescent="0.2">
      <c r="I423" s="11"/>
    </row>
    <row r="424" spans="9:9" x14ac:dyDescent="0.2">
      <c r="I424" s="11"/>
    </row>
    <row r="425" spans="9:9" x14ac:dyDescent="0.2">
      <c r="I425" s="11"/>
    </row>
    <row r="426" spans="9:9" x14ac:dyDescent="0.2">
      <c r="I426" s="11"/>
    </row>
    <row r="427" spans="9:9" x14ac:dyDescent="0.2">
      <c r="I427" s="11"/>
    </row>
    <row r="428" spans="9:9" x14ac:dyDescent="0.2">
      <c r="I428" s="11"/>
    </row>
    <row r="429" spans="9:9" x14ac:dyDescent="0.2">
      <c r="I429" s="11"/>
    </row>
    <row r="430" spans="9:9" x14ac:dyDescent="0.2">
      <c r="I430" s="11"/>
    </row>
    <row r="431" spans="9:9" x14ac:dyDescent="0.2">
      <c r="I431" s="11"/>
    </row>
    <row r="432" spans="9:9" x14ac:dyDescent="0.2">
      <c r="I432" s="11"/>
    </row>
    <row r="433" spans="9:9" x14ac:dyDescent="0.2">
      <c r="I433" s="11"/>
    </row>
    <row r="434" spans="9:9" x14ac:dyDescent="0.2">
      <c r="I434" s="11"/>
    </row>
    <row r="435" spans="9:9" x14ac:dyDescent="0.2">
      <c r="I435" s="11"/>
    </row>
    <row r="436" spans="9:9" x14ac:dyDescent="0.2">
      <c r="I436" s="11"/>
    </row>
    <row r="437" spans="9:9" x14ac:dyDescent="0.2">
      <c r="I437" s="11"/>
    </row>
    <row r="438" spans="9:9" x14ac:dyDescent="0.2">
      <c r="I438" s="11"/>
    </row>
    <row r="439" spans="9:9" x14ac:dyDescent="0.2">
      <c r="I439" s="11"/>
    </row>
    <row r="440" spans="9:9" x14ac:dyDescent="0.2">
      <c r="I440" s="11"/>
    </row>
    <row r="441" spans="9:9" x14ac:dyDescent="0.2">
      <c r="I441" s="11"/>
    </row>
    <row r="442" spans="9:9" x14ac:dyDescent="0.2">
      <c r="I442" s="11"/>
    </row>
    <row r="443" spans="9:9" x14ac:dyDescent="0.2">
      <c r="I443" s="11"/>
    </row>
    <row r="444" spans="9:9" x14ac:dyDescent="0.2">
      <c r="I444" s="11"/>
    </row>
    <row r="445" spans="9:9" x14ac:dyDescent="0.2">
      <c r="I445" s="11"/>
    </row>
    <row r="446" spans="9:9" x14ac:dyDescent="0.2">
      <c r="I446" s="11"/>
    </row>
    <row r="447" spans="9:9" x14ac:dyDescent="0.2">
      <c r="I447" s="11"/>
    </row>
    <row r="448" spans="9:9" x14ac:dyDescent="0.2">
      <c r="I448" s="11"/>
    </row>
    <row r="449" spans="9:9" x14ac:dyDescent="0.2">
      <c r="I449" s="11"/>
    </row>
    <row r="450" spans="9:9" x14ac:dyDescent="0.2">
      <c r="I450" s="11"/>
    </row>
    <row r="451" spans="9:9" x14ac:dyDescent="0.2">
      <c r="I451" s="11"/>
    </row>
    <row r="452" spans="9:9" x14ac:dyDescent="0.2">
      <c r="I452" s="11"/>
    </row>
    <row r="453" spans="9:9" x14ac:dyDescent="0.2">
      <c r="I453" s="11"/>
    </row>
    <row r="454" spans="9:9" x14ac:dyDescent="0.2">
      <c r="I454" s="11"/>
    </row>
    <row r="455" spans="9:9" x14ac:dyDescent="0.2">
      <c r="I455" s="11"/>
    </row>
    <row r="456" spans="9:9" x14ac:dyDescent="0.2">
      <c r="I456" s="11"/>
    </row>
    <row r="457" spans="9:9" x14ac:dyDescent="0.2">
      <c r="I457" s="11"/>
    </row>
    <row r="458" spans="9:9" x14ac:dyDescent="0.2">
      <c r="I458" s="11"/>
    </row>
    <row r="459" spans="9:9" x14ac:dyDescent="0.2">
      <c r="I459" s="11"/>
    </row>
    <row r="460" spans="9:9" x14ac:dyDescent="0.2">
      <c r="I460" s="11"/>
    </row>
    <row r="461" spans="9:9" x14ac:dyDescent="0.2">
      <c r="I461" s="11"/>
    </row>
    <row r="462" spans="9:9" x14ac:dyDescent="0.2">
      <c r="I462" s="11"/>
    </row>
    <row r="463" spans="9:9" x14ac:dyDescent="0.2">
      <c r="I463" s="11"/>
    </row>
    <row r="464" spans="9:9" x14ac:dyDescent="0.2">
      <c r="I464" s="11"/>
    </row>
    <row r="465" spans="9:9" x14ac:dyDescent="0.2">
      <c r="I465" s="11"/>
    </row>
    <row r="466" spans="9:9" x14ac:dyDescent="0.2">
      <c r="I466" s="11"/>
    </row>
    <row r="467" spans="9:9" x14ac:dyDescent="0.2">
      <c r="I467" s="11"/>
    </row>
    <row r="468" spans="9:9" x14ac:dyDescent="0.2">
      <c r="I468" s="11"/>
    </row>
    <row r="469" spans="9:9" x14ac:dyDescent="0.2">
      <c r="I469" s="11"/>
    </row>
    <row r="470" spans="9:9" x14ac:dyDescent="0.2">
      <c r="I470" s="11"/>
    </row>
    <row r="471" spans="9:9" x14ac:dyDescent="0.2">
      <c r="I471" s="11"/>
    </row>
    <row r="472" spans="9:9" x14ac:dyDescent="0.2">
      <c r="I472" s="11"/>
    </row>
    <row r="473" spans="9:9" x14ac:dyDescent="0.2">
      <c r="I473" s="11"/>
    </row>
    <row r="474" spans="9:9" x14ac:dyDescent="0.2">
      <c r="I474" s="11"/>
    </row>
    <row r="475" spans="9:9" x14ac:dyDescent="0.2">
      <c r="I475" s="11"/>
    </row>
    <row r="476" spans="9:9" x14ac:dyDescent="0.2">
      <c r="I476" s="11"/>
    </row>
    <row r="477" spans="9:9" x14ac:dyDescent="0.2">
      <c r="I477" s="11"/>
    </row>
    <row r="478" spans="9:9" x14ac:dyDescent="0.2">
      <c r="I478" s="11"/>
    </row>
    <row r="479" spans="9:9" x14ac:dyDescent="0.2">
      <c r="I479" s="11"/>
    </row>
    <row r="480" spans="9:9" x14ac:dyDescent="0.2">
      <c r="I480" s="11"/>
    </row>
    <row r="481" spans="9:9" x14ac:dyDescent="0.2">
      <c r="I481" s="11"/>
    </row>
    <row r="482" spans="9:9" x14ac:dyDescent="0.2">
      <c r="I482" s="11"/>
    </row>
    <row r="483" spans="9:9" x14ac:dyDescent="0.2">
      <c r="I483" s="11"/>
    </row>
    <row r="484" spans="9:9" x14ac:dyDescent="0.2">
      <c r="I484" s="11"/>
    </row>
    <row r="485" spans="9:9" x14ac:dyDescent="0.2">
      <c r="I485" s="11"/>
    </row>
    <row r="486" spans="9:9" x14ac:dyDescent="0.2">
      <c r="I486" s="11"/>
    </row>
    <row r="487" spans="9:9" x14ac:dyDescent="0.2">
      <c r="I487" s="11"/>
    </row>
    <row r="488" spans="9:9" x14ac:dyDescent="0.2">
      <c r="I488" s="11"/>
    </row>
    <row r="489" spans="9:9" x14ac:dyDescent="0.2">
      <c r="I489" s="11"/>
    </row>
    <row r="490" spans="9:9" x14ac:dyDescent="0.2">
      <c r="I490" s="11"/>
    </row>
    <row r="491" spans="9:9" x14ac:dyDescent="0.2">
      <c r="I491" s="11"/>
    </row>
    <row r="492" spans="9:9" x14ac:dyDescent="0.2">
      <c r="I492" s="11"/>
    </row>
    <row r="493" spans="9:9" x14ac:dyDescent="0.2">
      <c r="I493" s="11"/>
    </row>
    <row r="494" spans="9:9" x14ac:dyDescent="0.2">
      <c r="I494" s="11"/>
    </row>
    <row r="495" spans="9:9" x14ac:dyDescent="0.2">
      <c r="I495" s="11"/>
    </row>
    <row r="496" spans="9:9" x14ac:dyDescent="0.2">
      <c r="I496" s="11"/>
    </row>
    <row r="497" spans="9:9" x14ac:dyDescent="0.2">
      <c r="I497" s="11"/>
    </row>
    <row r="498" spans="9:9" x14ac:dyDescent="0.2">
      <c r="I498" s="11"/>
    </row>
    <row r="499" spans="9:9" x14ac:dyDescent="0.2">
      <c r="I499" s="11"/>
    </row>
    <row r="500" spans="9:9" x14ac:dyDescent="0.2">
      <c r="I500" s="11"/>
    </row>
    <row r="501" spans="9:9" x14ac:dyDescent="0.2">
      <c r="I501" s="11"/>
    </row>
    <row r="502" spans="9:9" x14ac:dyDescent="0.2">
      <c r="I502" s="11"/>
    </row>
    <row r="503" spans="9:9" x14ac:dyDescent="0.2">
      <c r="I503" s="11"/>
    </row>
    <row r="504" spans="9:9" x14ac:dyDescent="0.2">
      <c r="I504" s="11"/>
    </row>
    <row r="505" spans="9:9" x14ac:dyDescent="0.2">
      <c r="I505" s="11"/>
    </row>
    <row r="506" spans="9:9" x14ac:dyDescent="0.2">
      <c r="I506" s="11"/>
    </row>
    <row r="507" spans="9:9" x14ac:dyDescent="0.2">
      <c r="I507" s="11"/>
    </row>
    <row r="508" spans="9:9" x14ac:dyDescent="0.2">
      <c r="I508" s="11"/>
    </row>
    <row r="509" spans="9:9" x14ac:dyDescent="0.2">
      <c r="I509" s="11"/>
    </row>
    <row r="510" spans="9:9" x14ac:dyDescent="0.2">
      <c r="I510" s="11"/>
    </row>
    <row r="511" spans="9:9" x14ac:dyDescent="0.2">
      <c r="I511" s="11"/>
    </row>
    <row r="512" spans="9:9" x14ac:dyDescent="0.2">
      <c r="I512" s="11"/>
    </row>
    <row r="513" spans="9:9" x14ac:dyDescent="0.2">
      <c r="I513" s="11"/>
    </row>
    <row r="514" spans="9:9" x14ac:dyDescent="0.2">
      <c r="I514" s="11"/>
    </row>
    <row r="515" spans="9:9" x14ac:dyDescent="0.2">
      <c r="I515" s="11"/>
    </row>
    <row r="516" spans="9:9" x14ac:dyDescent="0.2">
      <c r="I516" s="11"/>
    </row>
    <row r="517" spans="9:9" x14ac:dyDescent="0.2">
      <c r="I517" s="11"/>
    </row>
    <row r="518" spans="9:9" x14ac:dyDescent="0.2">
      <c r="I518" s="11"/>
    </row>
    <row r="519" spans="9:9" x14ac:dyDescent="0.2">
      <c r="I519" s="11"/>
    </row>
    <row r="520" spans="9:9" x14ac:dyDescent="0.2">
      <c r="I520" s="11"/>
    </row>
    <row r="521" spans="9:9" x14ac:dyDescent="0.2">
      <c r="I521" s="11"/>
    </row>
    <row r="522" spans="9:9" x14ac:dyDescent="0.2">
      <c r="I522" s="11"/>
    </row>
    <row r="523" spans="9:9" x14ac:dyDescent="0.2">
      <c r="I523" s="11"/>
    </row>
    <row r="524" spans="9:9" x14ac:dyDescent="0.2">
      <c r="I524" s="11"/>
    </row>
    <row r="525" spans="9:9" x14ac:dyDescent="0.2">
      <c r="I525" s="11"/>
    </row>
    <row r="526" spans="9:9" x14ac:dyDescent="0.2">
      <c r="I526" s="11"/>
    </row>
    <row r="527" spans="9:9" x14ac:dyDescent="0.2">
      <c r="I527" s="11"/>
    </row>
    <row r="528" spans="9:9" x14ac:dyDescent="0.2">
      <c r="I528" s="11"/>
    </row>
    <row r="529" spans="9:9" x14ac:dyDescent="0.2">
      <c r="I529" s="11"/>
    </row>
    <row r="530" spans="9:9" x14ac:dyDescent="0.2">
      <c r="I530" s="11"/>
    </row>
    <row r="531" spans="9:9" x14ac:dyDescent="0.2">
      <c r="I531" s="11"/>
    </row>
    <row r="532" spans="9:9" x14ac:dyDescent="0.2">
      <c r="I532" s="11"/>
    </row>
    <row r="533" spans="9:9" x14ac:dyDescent="0.2">
      <c r="I533" s="11"/>
    </row>
    <row r="534" spans="9:9" x14ac:dyDescent="0.2">
      <c r="I534" s="11"/>
    </row>
    <row r="535" spans="9:9" x14ac:dyDescent="0.2">
      <c r="I535" s="11"/>
    </row>
    <row r="536" spans="9:9" x14ac:dyDescent="0.2">
      <c r="I536" s="11"/>
    </row>
    <row r="537" spans="9:9" x14ac:dyDescent="0.2">
      <c r="I537" s="11"/>
    </row>
    <row r="538" spans="9:9" x14ac:dyDescent="0.2">
      <c r="I538" s="11"/>
    </row>
    <row r="539" spans="9:9" x14ac:dyDescent="0.2">
      <c r="I539" s="11"/>
    </row>
    <row r="540" spans="9:9" x14ac:dyDescent="0.2">
      <c r="I540" s="11"/>
    </row>
    <row r="541" spans="9:9" x14ac:dyDescent="0.2">
      <c r="I541" s="11"/>
    </row>
    <row r="542" spans="9:9" x14ac:dyDescent="0.2">
      <c r="I542" s="11"/>
    </row>
    <row r="543" spans="9:9" x14ac:dyDescent="0.2">
      <c r="I543" s="11"/>
    </row>
    <row r="544" spans="9:9" x14ac:dyDescent="0.2">
      <c r="I544" s="11"/>
    </row>
    <row r="545" spans="9:9" x14ac:dyDescent="0.2">
      <c r="I545" s="11"/>
    </row>
    <row r="546" spans="9:9" x14ac:dyDescent="0.2">
      <c r="I546" s="11"/>
    </row>
    <row r="547" spans="9:9" x14ac:dyDescent="0.2">
      <c r="I547" s="11"/>
    </row>
    <row r="548" spans="9:9" x14ac:dyDescent="0.2">
      <c r="I548" s="11"/>
    </row>
    <row r="549" spans="9:9" x14ac:dyDescent="0.2">
      <c r="I549" s="11"/>
    </row>
    <row r="550" spans="9:9" x14ac:dyDescent="0.2">
      <c r="I550" s="11"/>
    </row>
    <row r="551" spans="9:9" x14ac:dyDescent="0.2">
      <c r="I551" s="11"/>
    </row>
    <row r="552" spans="9:9" x14ac:dyDescent="0.2">
      <c r="I552" s="11"/>
    </row>
    <row r="553" spans="9:9" x14ac:dyDescent="0.2">
      <c r="I553" s="11"/>
    </row>
    <row r="554" spans="9:9" x14ac:dyDescent="0.2">
      <c r="I554" s="11"/>
    </row>
    <row r="555" spans="9:9" x14ac:dyDescent="0.2">
      <c r="I555" s="11"/>
    </row>
    <row r="556" spans="9:9" x14ac:dyDescent="0.2">
      <c r="I556" s="11"/>
    </row>
    <row r="557" spans="9:9" x14ac:dyDescent="0.2">
      <c r="I557" s="11"/>
    </row>
    <row r="558" spans="9:9" x14ac:dyDescent="0.2">
      <c r="I558" s="11"/>
    </row>
    <row r="559" spans="9:9" x14ac:dyDescent="0.2">
      <c r="I559" s="11"/>
    </row>
    <row r="560" spans="9:9" x14ac:dyDescent="0.2">
      <c r="I560" s="11"/>
    </row>
    <row r="561" spans="9:9" x14ac:dyDescent="0.2">
      <c r="I561" s="11"/>
    </row>
    <row r="562" spans="9:9" x14ac:dyDescent="0.2">
      <c r="I562" s="11"/>
    </row>
    <row r="563" spans="9:9" x14ac:dyDescent="0.2">
      <c r="I563" s="11"/>
    </row>
    <row r="564" spans="9:9" x14ac:dyDescent="0.2">
      <c r="I564" s="11"/>
    </row>
    <row r="565" spans="9:9" x14ac:dyDescent="0.2">
      <c r="I565" s="11"/>
    </row>
    <row r="566" spans="9:9" x14ac:dyDescent="0.2">
      <c r="I566" s="11"/>
    </row>
    <row r="567" spans="9:9" x14ac:dyDescent="0.2">
      <c r="I567" s="11"/>
    </row>
    <row r="568" spans="9:9" x14ac:dyDescent="0.2">
      <c r="I568" s="11"/>
    </row>
    <row r="569" spans="9:9" x14ac:dyDescent="0.2">
      <c r="I569" s="11"/>
    </row>
    <row r="570" spans="9:9" x14ac:dyDescent="0.2">
      <c r="I570" s="11"/>
    </row>
    <row r="571" spans="9:9" x14ac:dyDescent="0.2">
      <c r="I571" s="11"/>
    </row>
    <row r="572" spans="9:9" x14ac:dyDescent="0.2">
      <c r="I572" s="11"/>
    </row>
    <row r="573" spans="9:9" x14ac:dyDescent="0.2">
      <c r="I573" s="11"/>
    </row>
    <row r="574" spans="9:9" x14ac:dyDescent="0.2">
      <c r="I574" s="11"/>
    </row>
    <row r="575" spans="9:9" x14ac:dyDescent="0.2">
      <c r="I575" s="11"/>
    </row>
    <row r="576" spans="9:9" x14ac:dyDescent="0.2">
      <c r="I576" s="11"/>
    </row>
    <row r="577" spans="9:9" x14ac:dyDescent="0.2">
      <c r="I577" s="11"/>
    </row>
    <row r="578" spans="9:9" x14ac:dyDescent="0.2">
      <c r="I578" s="11"/>
    </row>
    <row r="579" spans="9:9" x14ac:dyDescent="0.2">
      <c r="I579" s="11"/>
    </row>
    <row r="580" spans="9:9" x14ac:dyDescent="0.2">
      <c r="I580" s="11"/>
    </row>
    <row r="581" spans="9:9" x14ac:dyDescent="0.2">
      <c r="I581" s="11"/>
    </row>
    <row r="582" spans="9:9" x14ac:dyDescent="0.2">
      <c r="I582" s="11"/>
    </row>
    <row r="583" spans="9:9" x14ac:dyDescent="0.2">
      <c r="I583" s="11"/>
    </row>
    <row r="584" spans="9:9" x14ac:dyDescent="0.2">
      <c r="I584" s="11"/>
    </row>
    <row r="585" spans="9:9" x14ac:dyDescent="0.2">
      <c r="I585" s="11"/>
    </row>
    <row r="586" spans="9:9" x14ac:dyDescent="0.2">
      <c r="I586" s="11"/>
    </row>
    <row r="587" spans="9:9" x14ac:dyDescent="0.2">
      <c r="I587" s="11"/>
    </row>
    <row r="588" spans="9:9" x14ac:dyDescent="0.2">
      <c r="I588" s="11"/>
    </row>
    <row r="589" spans="9:9" x14ac:dyDescent="0.2">
      <c r="I589" s="11"/>
    </row>
    <row r="590" spans="9:9" x14ac:dyDescent="0.2">
      <c r="I590" s="11"/>
    </row>
    <row r="591" spans="9:9" x14ac:dyDescent="0.2">
      <c r="I591" s="11"/>
    </row>
    <row r="592" spans="9:9" x14ac:dyDescent="0.2">
      <c r="I592" s="11"/>
    </row>
    <row r="593" spans="9:9" x14ac:dyDescent="0.2">
      <c r="I593" s="11"/>
    </row>
    <row r="594" spans="9:9" x14ac:dyDescent="0.2">
      <c r="I594" s="11"/>
    </row>
    <row r="595" spans="9:9" x14ac:dyDescent="0.2">
      <c r="I595" s="11"/>
    </row>
    <row r="596" spans="9:9" x14ac:dyDescent="0.2">
      <c r="I596" s="11"/>
    </row>
    <row r="597" spans="9:9" x14ac:dyDescent="0.2">
      <c r="I597" s="11"/>
    </row>
    <row r="598" spans="9:9" x14ac:dyDescent="0.2">
      <c r="I598" s="11"/>
    </row>
    <row r="599" spans="9:9" x14ac:dyDescent="0.2">
      <c r="I599" s="11"/>
    </row>
    <row r="600" spans="9:9" x14ac:dyDescent="0.2">
      <c r="I600" s="11"/>
    </row>
    <row r="601" spans="9:9" x14ac:dyDescent="0.2">
      <c r="I601" s="11"/>
    </row>
    <row r="602" spans="9:9" x14ac:dyDescent="0.2">
      <c r="I602" s="11"/>
    </row>
    <row r="603" spans="9:9" x14ac:dyDescent="0.2">
      <c r="I603" s="11"/>
    </row>
    <row r="604" spans="9:9" x14ac:dyDescent="0.2">
      <c r="I604" s="11"/>
    </row>
    <row r="605" spans="9:9" x14ac:dyDescent="0.2">
      <c r="I605" s="11"/>
    </row>
    <row r="606" spans="9:9" x14ac:dyDescent="0.2">
      <c r="I606" s="11"/>
    </row>
    <row r="607" spans="9:9" x14ac:dyDescent="0.2">
      <c r="I607" s="11"/>
    </row>
    <row r="608" spans="9:9" x14ac:dyDescent="0.2">
      <c r="I608" s="11"/>
    </row>
    <row r="609" spans="9:9" x14ac:dyDescent="0.2">
      <c r="I609" s="11"/>
    </row>
    <row r="610" spans="9:9" x14ac:dyDescent="0.2">
      <c r="I610" s="11"/>
    </row>
    <row r="611" spans="9:9" x14ac:dyDescent="0.2">
      <c r="I611" s="11"/>
    </row>
    <row r="612" spans="9:9" x14ac:dyDescent="0.2">
      <c r="I612" s="11"/>
    </row>
    <row r="613" spans="9:9" x14ac:dyDescent="0.2">
      <c r="I613" s="11"/>
    </row>
  </sheetData>
  <mergeCells count="2">
    <mergeCell ref="B1:C1"/>
    <mergeCell ref="B37:I37"/>
  </mergeCells>
  <conditionalFormatting sqref="G1:G3 G5:G36 G38 G55:G205">
    <cfRule type="cellIs" dxfId="11" priority="2" stopIfTrue="1" operator="between">
      <formula>0.009</formula>
      <formula>-0.009</formula>
    </cfRule>
  </conditionalFormatting>
  <hyperlinks>
    <hyperlink ref="A2" location="Index!A1" display="-" xr:uid="{699E1FDA-5E5F-49C2-B39D-6B4615585C28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8A1445-DACD-42F2-8E53-4D504F259080}">
  <dimension ref="A1:J634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8.85546875" style="6" bestFit="1" customWidth="1"/>
    <col min="4" max="4" width="15.5703125" style="6" bestFit="1" customWidth="1"/>
    <col min="5" max="5" width="13.5703125" style="6" bestFit="1" customWidth="1"/>
    <col min="6" max="6" width="12.7109375" style="8" bestFit="1" customWidth="1"/>
    <col min="7" max="7" width="6.7109375" style="13" bestFit="1" customWidth="1"/>
    <col min="8" max="8" width="11.85546875" style="11" bestFit="1" customWidth="1"/>
    <col min="9" max="9" width="10.140625" style="6" bestFit="1" customWidth="1"/>
    <col min="10" max="16384" width="9.140625" style="6"/>
  </cols>
  <sheetData>
    <row r="1" spans="1:10" s="1" customFormat="1" ht="16.7" customHeight="1" x14ac:dyDescent="0.2">
      <c r="B1" s="133" t="s">
        <v>11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25.5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28</v>
      </c>
      <c r="C5" s="23"/>
      <c r="D5" s="23"/>
      <c r="E5" s="23"/>
      <c r="F5" s="24"/>
      <c r="G5" s="25"/>
      <c r="H5" s="26"/>
      <c r="I5" s="23"/>
    </row>
    <row r="6" spans="1:10" x14ac:dyDescent="0.2">
      <c r="B6" s="22" t="s">
        <v>29</v>
      </c>
      <c r="C6" s="23"/>
      <c r="D6" s="23"/>
      <c r="E6" s="23"/>
      <c r="F6" s="24"/>
      <c r="G6" s="25"/>
      <c r="H6" s="26"/>
      <c r="I6" s="23"/>
    </row>
    <row r="7" spans="1:10" x14ac:dyDescent="0.2">
      <c r="B7" s="23" t="s">
        <v>116</v>
      </c>
      <c r="C7" s="23" t="s">
        <v>117</v>
      </c>
      <c r="D7" s="23" t="s">
        <v>38</v>
      </c>
      <c r="E7" s="37">
        <v>7000</v>
      </c>
      <c r="F7" s="24">
        <v>34591.864999999998</v>
      </c>
      <c r="G7" s="25">
        <v>5.7680140954746904</v>
      </c>
      <c r="H7" s="29">
        <v>7.9750000000000001E-2</v>
      </c>
      <c r="I7" s="38"/>
    </row>
    <row r="8" spans="1:10" x14ac:dyDescent="0.2">
      <c r="B8" s="23" t="s">
        <v>118</v>
      </c>
      <c r="C8" s="23" t="s">
        <v>119</v>
      </c>
      <c r="D8" s="23" t="s">
        <v>38</v>
      </c>
      <c r="E8" s="37">
        <v>5000</v>
      </c>
      <c r="F8" s="24">
        <v>24700.625</v>
      </c>
      <c r="G8" s="25">
        <v>4.1187011214062803</v>
      </c>
      <c r="H8" s="29">
        <v>7.8996999999999998E-2</v>
      </c>
      <c r="I8" s="38"/>
    </row>
    <row r="9" spans="1:10" x14ac:dyDescent="0.2">
      <c r="B9" s="23" t="s">
        <v>120</v>
      </c>
      <c r="C9" s="23" t="s">
        <v>121</v>
      </c>
      <c r="D9" s="23" t="s">
        <v>38</v>
      </c>
      <c r="E9" s="37">
        <v>5000</v>
      </c>
      <c r="F9" s="24">
        <v>24681.375</v>
      </c>
      <c r="G9" s="25">
        <v>4.1154912837367004</v>
      </c>
      <c r="H9" s="29">
        <v>7.3624999999999996E-2</v>
      </c>
      <c r="I9" s="38"/>
    </row>
    <row r="10" spans="1:10" x14ac:dyDescent="0.2">
      <c r="B10" s="23" t="s">
        <v>122</v>
      </c>
      <c r="C10" s="23" t="s">
        <v>123</v>
      </c>
      <c r="D10" s="23" t="s">
        <v>38</v>
      </c>
      <c r="E10" s="37">
        <v>5000</v>
      </c>
      <c r="F10" s="24">
        <v>24611.65</v>
      </c>
      <c r="G10" s="25">
        <v>4.1038650015802798</v>
      </c>
      <c r="H10" s="29">
        <v>7.4800000000000005E-2</v>
      </c>
      <c r="I10" s="38"/>
    </row>
    <row r="11" spans="1:10" x14ac:dyDescent="0.2">
      <c r="B11" s="23" t="s">
        <v>124</v>
      </c>
      <c r="C11" s="23" t="s">
        <v>125</v>
      </c>
      <c r="D11" s="23" t="s">
        <v>38</v>
      </c>
      <c r="E11" s="37">
        <v>5000</v>
      </c>
      <c r="F11" s="24">
        <v>24594.9</v>
      </c>
      <c r="G11" s="25">
        <v>4.1010720259457099</v>
      </c>
      <c r="H11" s="29">
        <v>7.6100000000000001E-2</v>
      </c>
      <c r="I11" s="38"/>
    </row>
    <row r="12" spans="1:10" x14ac:dyDescent="0.2">
      <c r="B12" s="23" t="s">
        <v>126</v>
      </c>
      <c r="C12" s="23" t="s">
        <v>127</v>
      </c>
      <c r="D12" s="23" t="s">
        <v>32</v>
      </c>
      <c r="E12" s="37">
        <v>4500</v>
      </c>
      <c r="F12" s="24">
        <v>22235.1525</v>
      </c>
      <c r="G12" s="25">
        <v>3.7075963679619299</v>
      </c>
      <c r="H12" s="29">
        <v>7.9049999999999995E-2</v>
      </c>
      <c r="I12" s="38"/>
    </row>
    <row r="13" spans="1:10" x14ac:dyDescent="0.2">
      <c r="B13" s="23" t="s">
        <v>128</v>
      </c>
      <c r="C13" s="23" t="s">
        <v>129</v>
      </c>
      <c r="D13" s="23" t="s">
        <v>38</v>
      </c>
      <c r="E13" s="37">
        <v>4000</v>
      </c>
      <c r="F13" s="24">
        <v>19969.98</v>
      </c>
      <c r="G13" s="25">
        <v>3.3298906007625702</v>
      </c>
      <c r="H13" s="29">
        <v>7.8383999999999995E-2</v>
      </c>
      <c r="I13" s="38"/>
    </row>
    <row r="14" spans="1:10" x14ac:dyDescent="0.2">
      <c r="B14" s="23" t="s">
        <v>130</v>
      </c>
      <c r="C14" s="23" t="s">
        <v>131</v>
      </c>
      <c r="D14" s="23" t="s">
        <v>38</v>
      </c>
      <c r="E14" s="37">
        <v>4000</v>
      </c>
      <c r="F14" s="24">
        <v>19790.5</v>
      </c>
      <c r="G14" s="25">
        <v>3.2999632415451399</v>
      </c>
      <c r="H14" s="29">
        <v>8.0501000000000003E-2</v>
      </c>
      <c r="I14" s="38"/>
    </row>
    <row r="15" spans="1:10" x14ac:dyDescent="0.2">
      <c r="B15" s="23" t="s">
        <v>1458</v>
      </c>
      <c r="C15" s="23" t="s">
        <v>132</v>
      </c>
      <c r="D15" s="23" t="s">
        <v>38</v>
      </c>
      <c r="E15" s="37">
        <v>4000</v>
      </c>
      <c r="F15" s="24">
        <v>19748.96</v>
      </c>
      <c r="G15" s="25">
        <v>3.2930366619714202</v>
      </c>
      <c r="H15" s="29">
        <v>7.3649000000000006E-2</v>
      </c>
      <c r="I15" s="38"/>
    </row>
    <row r="16" spans="1:10" x14ac:dyDescent="0.2">
      <c r="B16" s="23" t="s">
        <v>133</v>
      </c>
      <c r="C16" s="23" t="s">
        <v>134</v>
      </c>
      <c r="D16" s="23" t="s">
        <v>38</v>
      </c>
      <c r="E16" s="37">
        <v>4000</v>
      </c>
      <c r="F16" s="24">
        <v>19744.18</v>
      </c>
      <c r="G16" s="25">
        <v>3.2922396217604799</v>
      </c>
      <c r="H16" s="29">
        <v>7.3897000000000004E-2</v>
      </c>
      <c r="I16" s="38"/>
    </row>
    <row r="17" spans="2:9" x14ac:dyDescent="0.2">
      <c r="B17" s="23" t="s">
        <v>135</v>
      </c>
      <c r="C17" s="23" t="s">
        <v>136</v>
      </c>
      <c r="D17" s="23" t="s">
        <v>38</v>
      </c>
      <c r="E17" s="37">
        <v>3000</v>
      </c>
      <c r="F17" s="24">
        <v>14823.9</v>
      </c>
      <c r="G17" s="25">
        <v>2.47180844831313</v>
      </c>
      <c r="H17" s="29">
        <v>8.0299999999999996E-2</v>
      </c>
      <c r="I17" s="38"/>
    </row>
    <row r="18" spans="2:9" x14ac:dyDescent="0.2">
      <c r="B18" s="23" t="s">
        <v>137</v>
      </c>
      <c r="C18" s="23" t="s">
        <v>138</v>
      </c>
      <c r="D18" s="23" t="s">
        <v>38</v>
      </c>
      <c r="E18" s="37">
        <v>2000</v>
      </c>
      <c r="F18" s="24">
        <v>9882.36</v>
      </c>
      <c r="G18" s="25">
        <v>1.64783228012006</v>
      </c>
      <c r="H18" s="29">
        <v>7.9000000000000001E-2</v>
      </c>
      <c r="I18" s="38"/>
    </row>
    <row r="19" spans="2:9" x14ac:dyDescent="0.2">
      <c r="B19" s="23" t="s">
        <v>139</v>
      </c>
      <c r="C19" s="23" t="s">
        <v>140</v>
      </c>
      <c r="D19" s="23" t="s">
        <v>38</v>
      </c>
      <c r="E19" s="37">
        <v>2000</v>
      </c>
      <c r="F19" s="24">
        <v>9864.56</v>
      </c>
      <c r="G19" s="25">
        <v>1.6448642224307899</v>
      </c>
      <c r="H19" s="29">
        <v>7.3700000000000002E-2</v>
      </c>
      <c r="I19" s="38"/>
    </row>
    <row r="20" spans="2:9" x14ac:dyDescent="0.2">
      <c r="B20" s="23" t="s">
        <v>141</v>
      </c>
      <c r="C20" s="23" t="s">
        <v>142</v>
      </c>
      <c r="D20" s="23" t="s">
        <v>38</v>
      </c>
      <c r="E20" s="37">
        <v>1500</v>
      </c>
      <c r="F20" s="24">
        <v>7456.8525</v>
      </c>
      <c r="G20" s="25">
        <v>1.24339148316738</v>
      </c>
      <c r="H20" s="29">
        <v>7.5427999999999995E-2</v>
      </c>
      <c r="I20" s="38"/>
    </row>
    <row r="21" spans="2:9" x14ac:dyDescent="0.2">
      <c r="B21" s="23" t="s">
        <v>143</v>
      </c>
      <c r="C21" s="23" t="s">
        <v>144</v>
      </c>
      <c r="D21" s="23" t="s">
        <v>38</v>
      </c>
      <c r="E21" s="37">
        <v>1500</v>
      </c>
      <c r="F21" s="24">
        <v>7413.36</v>
      </c>
      <c r="G21" s="25">
        <v>1.2361393343443099</v>
      </c>
      <c r="H21" s="29">
        <v>7.8995999999999997E-2</v>
      </c>
      <c r="I21" s="38"/>
    </row>
    <row r="22" spans="2:9" x14ac:dyDescent="0.2">
      <c r="B22" s="23" t="s">
        <v>145</v>
      </c>
      <c r="C22" s="23" t="s">
        <v>146</v>
      </c>
      <c r="D22" s="23" t="s">
        <v>38</v>
      </c>
      <c r="E22" s="37">
        <v>1000</v>
      </c>
      <c r="F22" s="24">
        <v>4952.24</v>
      </c>
      <c r="G22" s="25">
        <v>0.82576033770291402</v>
      </c>
      <c r="H22" s="29">
        <v>8.0002000000000004E-2</v>
      </c>
      <c r="I22" s="38"/>
    </row>
    <row r="23" spans="2:9" x14ac:dyDescent="0.2">
      <c r="B23" s="23" t="s">
        <v>147</v>
      </c>
      <c r="C23" s="23" t="s">
        <v>148</v>
      </c>
      <c r="D23" s="23" t="s">
        <v>32</v>
      </c>
      <c r="E23" s="37">
        <v>1000</v>
      </c>
      <c r="F23" s="24">
        <v>4915.5249999999996</v>
      </c>
      <c r="G23" s="25">
        <v>0.81963830185675901</v>
      </c>
      <c r="H23" s="29">
        <v>7.3798000000000002E-2</v>
      </c>
      <c r="I23" s="38"/>
    </row>
    <row r="24" spans="2:9" x14ac:dyDescent="0.2">
      <c r="B24" s="22" t="s">
        <v>79</v>
      </c>
      <c r="C24" s="22"/>
      <c r="D24" s="22"/>
      <c r="E24" s="22"/>
      <c r="F24" s="27">
        <f>SUM(F6:F23)</f>
        <v>293977.98499999993</v>
      </c>
      <c r="G24" s="28">
        <f>SUM(G6:G23)</f>
        <v>49.019304430080552</v>
      </c>
      <c r="H24" s="35"/>
      <c r="I24" s="22"/>
    </row>
    <row r="25" spans="2:9" x14ac:dyDescent="0.2">
      <c r="B25" s="22" t="s">
        <v>80</v>
      </c>
      <c r="C25" s="23"/>
      <c r="D25" s="23"/>
      <c r="E25" s="23"/>
      <c r="F25" s="24"/>
      <c r="G25" s="25"/>
      <c r="H25" s="26"/>
      <c r="I25" s="23"/>
    </row>
    <row r="26" spans="2:9" x14ac:dyDescent="0.2">
      <c r="B26" s="23" t="s">
        <v>149</v>
      </c>
      <c r="C26" s="23" t="s">
        <v>150</v>
      </c>
      <c r="D26" s="23" t="s">
        <v>38</v>
      </c>
      <c r="E26" s="37">
        <v>8000</v>
      </c>
      <c r="F26" s="24">
        <v>39450.28</v>
      </c>
      <c r="G26" s="25">
        <v>6.57812960100369</v>
      </c>
      <c r="H26" s="29">
        <v>7.825E-2</v>
      </c>
      <c r="I26" s="38"/>
    </row>
    <row r="27" spans="2:9" x14ac:dyDescent="0.2">
      <c r="B27" s="23" t="s">
        <v>151</v>
      </c>
      <c r="C27" s="23" t="s">
        <v>152</v>
      </c>
      <c r="D27" s="23" t="s">
        <v>35</v>
      </c>
      <c r="E27" s="37">
        <v>6000</v>
      </c>
      <c r="F27" s="24">
        <v>29619.42</v>
      </c>
      <c r="G27" s="25">
        <v>4.93888467880483</v>
      </c>
      <c r="H27" s="29">
        <v>8.3748000000000003E-2</v>
      </c>
      <c r="I27" s="38"/>
    </row>
    <row r="28" spans="2:9" x14ac:dyDescent="0.2">
      <c r="B28" s="23" t="s">
        <v>153</v>
      </c>
      <c r="C28" s="23" t="s">
        <v>154</v>
      </c>
      <c r="D28" s="23" t="s">
        <v>38</v>
      </c>
      <c r="E28" s="37">
        <v>5000</v>
      </c>
      <c r="F28" s="24">
        <v>24672.724999999999</v>
      </c>
      <c r="G28" s="25">
        <v>4.1140489410955698</v>
      </c>
      <c r="H28" s="29">
        <v>7.5652999999999998E-2</v>
      </c>
      <c r="I28" s="38"/>
    </row>
    <row r="29" spans="2:9" x14ac:dyDescent="0.2">
      <c r="B29" s="23" t="s">
        <v>155</v>
      </c>
      <c r="C29" s="23" t="s">
        <v>156</v>
      </c>
      <c r="D29" s="23" t="s">
        <v>38</v>
      </c>
      <c r="E29" s="37">
        <v>5000</v>
      </c>
      <c r="F29" s="24">
        <v>24664.025000000001</v>
      </c>
      <c r="G29" s="25">
        <v>4.1125982612137397</v>
      </c>
      <c r="H29" s="29">
        <v>7.6493000000000005E-2</v>
      </c>
      <c r="I29" s="38"/>
    </row>
    <row r="30" spans="2:9" x14ac:dyDescent="0.2">
      <c r="B30" s="23" t="s">
        <v>157</v>
      </c>
      <c r="C30" s="23" t="s">
        <v>158</v>
      </c>
      <c r="D30" s="23" t="s">
        <v>38</v>
      </c>
      <c r="E30" s="37">
        <v>5000</v>
      </c>
      <c r="F30" s="24">
        <v>24637.4</v>
      </c>
      <c r="G30" s="25">
        <v>4.1081586805408801</v>
      </c>
      <c r="H30" s="29">
        <v>7.8997999999999999E-2</v>
      </c>
      <c r="I30" s="38"/>
    </row>
    <row r="31" spans="2:9" x14ac:dyDescent="0.2">
      <c r="B31" s="23" t="s">
        <v>159</v>
      </c>
      <c r="C31" s="23" t="s">
        <v>160</v>
      </c>
      <c r="D31" s="23" t="s">
        <v>38</v>
      </c>
      <c r="E31" s="37">
        <v>5000</v>
      </c>
      <c r="F31" s="24">
        <v>24611.55</v>
      </c>
      <c r="G31" s="25">
        <v>4.1038483270988797</v>
      </c>
      <c r="H31" s="29">
        <v>7.5800999999999993E-2</v>
      </c>
      <c r="I31" s="38"/>
    </row>
    <row r="32" spans="2:9" x14ac:dyDescent="0.2">
      <c r="B32" s="23" t="s">
        <v>161</v>
      </c>
      <c r="C32" s="23" t="s">
        <v>162</v>
      </c>
      <c r="D32" s="23" t="s">
        <v>38</v>
      </c>
      <c r="E32" s="37">
        <v>5000</v>
      </c>
      <c r="F32" s="24">
        <v>24574.9</v>
      </c>
      <c r="G32" s="25">
        <v>4.0977371296656298</v>
      </c>
      <c r="H32" s="29">
        <v>7.9923999999999995E-2</v>
      </c>
      <c r="I32" s="38"/>
    </row>
    <row r="33" spans="2:9" x14ac:dyDescent="0.2">
      <c r="B33" s="23" t="s">
        <v>163</v>
      </c>
      <c r="C33" s="23" t="s">
        <v>164</v>
      </c>
      <c r="D33" s="23" t="s">
        <v>38</v>
      </c>
      <c r="E33" s="37">
        <v>4000</v>
      </c>
      <c r="F33" s="24">
        <v>19785.66</v>
      </c>
      <c r="G33" s="25">
        <v>3.29915619664536</v>
      </c>
      <c r="H33" s="29">
        <v>8.0699000000000007E-2</v>
      </c>
      <c r="I33" s="38"/>
    </row>
    <row r="34" spans="2:9" x14ac:dyDescent="0.2">
      <c r="B34" s="23" t="s">
        <v>165</v>
      </c>
      <c r="C34" s="23" t="s">
        <v>166</v>
      </c>
      <c r="D34" s="23" t="s">
        <v>32</v>
      </c>
      <c r="E34" s="37">
        <v>4000</v>
      </c>
      <c r="F34" s="24">
        <v>19758.240000000002</v>
      </c>
      <c r="G34" s="25">
        <v>3.2945840538453801</v>
      </c>
      <c r="H34" s="29">
        <v>7.9752000000000003E-2</v>
      </c>
      <c r="I34" s="38"/>
    </row>
    <row r="35" spans="2:9" x14ac:dyDescent="0.2">
      <c r="B35" s="23" t="s">
        <v>167</v>
      </c>
      <c r="C35" s="23" t="s">
        <v>168</v>
      </c>
      <c r="D35" s="23" t="s">
        <v>38</v>
      </c>
      <c r="E35" s="37">
        <v>4000</v>
      </c>
      <c r="F35" s="24">
        <v>19689.919999999998</v>
      </c>
      <c r="G35" s="25">
        <v>3.28319204815263</v>
      </c>
      <c r="H35" s="29">
        <v>7.4649999999999994E-2</v>
      </c>
      <c r="I35" s="38"/>
    </row>
    <row r="36" spans="2:9" x14ac:dyDescent="0.2">
      <c r="B36" s="23" t="s">
        <v>169</v>
      </c>
      <c r="C36" s="23" t="s">
        <v>170</v>
      </c>
      <c r="D36" s="23" t="s">
        <v>38</v>
      </c>
      <c r="E36" s="37">
        <v>3000</v>
      </c>
      <c r="F36" s="24">
        <v>14881.41</v>
      </c>
      <c r="G36" s="25">
        <v>2.4813979425664998</v>
      </c>
      <c r="H36" s="29">
        <v>8.0801999999999999E-2</v>
      </c>
      <c r="I36" s="38"/>
    </row>
    <row r="37" spans="2:9" x14ac:dyDescent="0.2">
      <c r="B37" s="23" t="s">
        <v>171</v>
      </c>
      <c r="C37" s="23" t="s">
        <v>172</v>
      </c>
      <c r="D37" s="23" t="s">
        <v>38</v>
      </c>
      <c r="E37" s="37">
        <v>2500</v>
      </c>
      <c r="F37" s="24">
        <v>12436.1</v>
      </c>
      <c r="G37" s="25">
        <v>2.0736551814344999</v>
      </c>
      <c r="H37" s="29">
        <v>8.1549999999999997E-2</v>
      </c>
      <c r="I37" s="38"/>
    </row>
    <row r="38" spans="2:9" x14ac:dyDescent="0.2">
      <c r="B38" s="23" t="s">
        <v>173</v>
      </c>
      <c r="C38" s="23" t="s">
        <v>174</v>
      </c>
      <c r="D38" s="23" t="s">
        <v>38</v>
      </c>
      <c r="E38" s="37">
        <v>2000</v>
      </c>
      <c r="F38" s="24">
        <v>9958.6299999999992</v>
      </c>
      <c r="G38" s="25">
        <v>1.6605499070841401</v>
      </c>
      <c r="H38" s="29">
        <v>7.9804E-2</v>
      </c>
      <c r="I38" s="38"/>
    </row>
    <row r="39" spans="2:9" x14ac:dyDescent="0.2">
      <c r="B39" s="23" t="s">
        <v>175</v>
      </c>
      <c r="C39" s="23" t="s">
        <v>176</v>
      </c>
      <c r="D39" s="23" t="s">
        <v>38</v>
      </c>
      <c r="E39" s="37">
        <v>2000</v>
      </c>
      <c r="F39" s="24">
        <v>9862.57</v>
      </c>
      <c r="G39" s="25">
        <v>1.6445324002509201</v>
      </c>
      <c r="H39" s="29">
        <v>7.825E-2</v>
      </c>
      <c r="I39" s="38"/>
    </row>
    <row r="40" spans="2:9" x14ac:dyDescent="0.2">
      <c r="B40" s="22" t="s">
        <v>79</v>
      </c>
      <c r="C40" s="22"/>
      <c r="D40" s="22"/>
      <c r="E40" s="22"/>
      <c r="F40" s="27">
        <f>SUM(F25:F39)</f>
        <v>298602.8299999999</v>
      </c>
      <c r="G40" s="28">
        <f>SUM(G25:G39)</f>
        <v>49.79047334940266</v>
      </c>
      <c r="H40" s="35"/>
      <c r="I40" s="22"/>
    </row>
    <row r="41" spans="2:9" x14ac:dyDescent="0.2">
      <c r="B41" s="22" t="s">
        <v>89</v>
      </c>
      <c r="C41" s="23"/>
      <c r="D41" s="23"/>
      <c r="E41" s="23"/>
      <c r="F41" s="24"/>
      <c r="G41" s="25"/>
      <c r="H41" s="26"/>
      <c r="I41" s="23"/>
    </row>
    <row r="42" spans="2:9" x14ac:dyDescent="0.2">
      <c r="B42" s="23" t="s">
        <v>110</v>
      </c>
      <c r="C42" s="23" t="s">
        <v>111</v>
      </c>
      <c r="D42" s="23" t="s">
        <v>101</v>
      </c>
      <c r="E42" s="37">
        <v>33500000</v>
      </c>
      <c r="F42" s="24">
        <v>33393.302499999998</v>
      </c>
      <c r="G42" s="25">
        <v>5.5681600143400898</v>
      </c>
      <c r="H42" s="29">
        <v>5.3011000000000003E-2</v>
      </c>
      <c r="I42" s="38"/>
    </row>
    <row r="43" spans="2:9" x14ac:dyDescent="0.2">
      <c r="B43" s="23" t="s">
        <v>177</v>
      </c>
      <c r="C43" s="23" t="s">
        <v>178</v>
      </c>
      <c r="D43" s="23" t="s">
        <v>101</v>
      </c>
      <c r="E43" s="37">
        <v>29500000</v>
      </c>
      <c r="F43" s="24">
        <v>29406.0425</v>
      </c>
      <c r="G43" s="25">
        <v>4.9033050872546999</v>
      </c>
      <c r="H43" s="29">
        <v>5.3011000000000003E-2</v>
      </c>
      <c r="I43" s="38"/>
    </row>
    <row r="44" spans="2:9" x14ac:dyDescent="0.2">
      <c r="B44" s="23" t="s">
        <v>179</v>
      </c>
      <c r="C44" s="23" t="s">
        <v>180</v>
      </c>
      <c r="D44" s="23" t="s">
        <v>101</v>
      </c>
      <c r="E44" s="37">
        <v>21500000</v>
      </c>
      <c r="F44" s="24">
        <v>21388.2</v>
      </c>
      <c r="G44" s="25">
        <v>3.5663714308792498</v>
      </c>
      <c r="H44" s="29">
        <v>5.2998000000000003E-2</v>
      </c>
      <c r="I44" s="38"/>
    </row>
    <row r="45" spans="2:9" x14ac:dyDescent="0.2">
      <c r="B45" s="23" t="s">
        <v>181</v>
      </c>
      <c r="C45" s="23" t="s">
        <v>182</v>
      </c>
      <c r="D45" s="23" t="s">
        <v>101</v>
      </c>
      <c r="E45" s="37">
        <v>13000000</v>
      </c>
      <c r="F45" s="24">
        <v>12931.763000000001</v>
      </c>
      <c r="G45" s="25">
        <v>2.1563044161781399</v>
      </c>
      <c r="H45" s="29">
        <v>5.3499999999999999E-2</v>
      </c>
      <c r="I45" s="38"/>
    </row>
    <row r="46" spans="2:9" x14ac:dyDescent="0.2">
      <c r="B46" s="23" t="s">
        <v>183</v>
      </c>
      <c r="C46" s="23" t="s">
        <v>184</v>
      </c>
      <c r="D46" s="23" t="s">
        <v>101</v>
      </c>
      <c r="E46" s="37">
        <v>4500000</v>
      </c>
      <c r="F46" s="24">
        <v>4489.5690000000004</v>
      </c>
      <c r="G46" s="25">
        <v>0.74861234786289299</v>
      </c>
      <c r="H46" s="29">
        <v>5.3002000000000001E-2</v>
      </c>
      <c r="I46" s="38"/>
    </row>
    <row r="47" spans="2:9" x14ac:dyDescent="0.2">
      <c r="B47" s="23" t="s">
        <v>185</v>
      </c>
      <c r="C47" s="23" t="s">
        <v>186</v>
      </c>
      <c r="D47" s="23" t="s">
        <v>101</v>
      </c>
      <c r="E47" s="37">
        <v>3500000</v>
      </c>
      <c r="F47" s="24">
        <v>3492.4645</v>
      </c>
      <c r="G47" s="25">
        <v>0.58235034346789305</v>
      </c>
      <c r="H47" s="29">
        <v>5.2503000000000001E-2</v>
      </c>
      <c r="I47" s="38"/>
    </row>
    <row r="48" spans="2:9" x14ac:dyDescent="0.2">
      <c r="B48" s="23" t="s">
        <v>187</v>
      </c>
      <c r="C48" s="23" t="s">
        <v>188</v>
      </c>
      <c r="D48" s="23" t="s">
        <v>101</v>
      </c>
      <c r="E48" s="37">
        <v>3000000</v>
      </c>
      <c r="F48" s="24">
        <v>2981.5590000000002</v>
      </c>
      <c r="G48" s="25">
        <v>0.497159500896799</v>
      </c>
      <c r="H48" s="29">
        <v>5.2500999999999999E-2</v>
      </c>
      <c r="I48" s="38"/>
    </row>
    <row r="49" spans="2:9" x14ac:dyDescent="0.2">
      <c r="B49" s="23" t="s">
        <v>108</v>
      </c>
      <c r="C49" s="23" t="s">
        <v>109</v>
      </c>
      <c r="D49" s="23" t="s">
        <v>101</v>
      </c>
      <c r="E49" s="37">
        <v>1000000</v>
      </c>
      <c r="F49" s="24">
        <v>997.827</v>
      </c>
      <c r="G49" s="25">
        <v>0.16638247752311799</v>
      </c>
      <c r="H49" s="29">
        <v>5.2991000000000003E-2</v>
      </c>
      <c r="I49" s="38"/>
    </row>
    <row r="50" spans="2:9" x14ac:dyDescent="0.2">
      <c r="B50" s="23" t="s">
        <v>189</v>
      </c>
      <c r="C50" s="23" t="s">
        <v>190</v>
      </c>
      <c r="D50" s="23" t="s">
        <v>101</v>
      </c>
      <c r="E50" s="37">
        <v>500000</v>
      </c>
      <c r="F50" s="24">
        <v>497.35300000000001</v>
      </c>
      <c r="G50" s="25">
        <v>8.2931033479305805E-2</v>
      </c>
      <c r="H50" s="29">
        <v>5.2503000000000001E-2</v>
      </c>
      <c r="I50" s="38"/>
    </row>
    <row r="51" spans="2:9" x14ac:dyDescent="0.2">
      <c r="B51" s="22" t="s">
        <v>79</v>
      </c>
      <c r="C51" s="22"/>
      <c r="D51" s="22"/>
      <c r="E51" s="22"/>
      <c r="F51" s="39">
        <f>SUM(F41:F50)</f>
        <v>109578.08050000001</v>
      </c>
      <c r="G51" s="40">
        <f>SUM(G41:G50)</f>
        <v>18.271576651882189</v>
      </c>
      <c r="H51" s="35"/>
      <c r="I51" s="22"/>
    </row>
    <row r="52" spans="2:9" x14ac:dyDescent="0.2">
      <c r="B52" s="41" t="s">
        <v>97</v>
      </c>
      <c r="C52" s="41"/>
      <c r="D52" s="41"/>
      <c r="E52" s="41"/>
      <c r="F52" s="42">
        <f>+F24+F40+F51</f>
        <v>702158.89549999987</v>
      </c>
      <c r="G52" s="43">
        <f>+G24+G40+G51</f>
        <v>117.0813544313654</v>
      </c>
      <c r="H52" s="35"/>
      <c r="I52" s="22"/>
    </row>
    <row r="53" spans="2:9" x14ac:dyDescent="0.2">
      <c r="B53" s="22" t="s">
        <v>102</v>
      </c>
      <c r="C53" s="23"/>
      <c r="D53" s="23"/>
      <c r="E53" s="23"/>
      <c r="F53" s="24"/>
      <c r="G53" s="25"/>
      <c r="H53" s="26"/>
      <c r="I53" s="23"/>
    </row>
    <row r="54" spans="2:9" x14ac:dyDescent="0.2">
      <c r="B54" s="23" t="s">
        <v>103</v>
      </c>
      <c r="C54" s="23" t="s">
        <v>104</v>
      </c>
      <c r="D54" s="23"/>
      <c r="E54" s="37">
        <v>15348.03</v>
      </c>
      <c r="F54" s="24">
        <v>1794.6117813000001</v>
      </c>
      <c r="G54" s="25">
        <v>0.29924220768216298</v>
      </c>
      <c r="H54" s="26"/>
      <c r="I54" s="23"/>
    </row>
    <row r="55" spans="2:9" x14ac:dyDescent="0.2">
      <c r="B55" s="22" t="s">
        <v>79</v>
      </c>
      <c r="C55" s="22"/>
      <c r="D55" s="22"/>
      <c r="E55" s="22"/>
      <c r="F55" s="27">
        <f>SUM(F54:F54)</f>
        <v>1794.6117813000001</v>
      </c>
      <c r="G55" s="28">
        <f>SUM(G54:G54)</f>
        <v>0.29924220768216298</v>
      </c>
      <c r="H55" s="35"/>
      <c r="I55" s="22"/>
    </row>
    <row r="56" spans="2:9" x14ac:dyDescent="0.2">
      <c r="B56" s="22"/>
      <c r="C56" s="23"/>
      <c r="D56" s="23"/>
      <c r="E56" s="23"/>
      <c r="F56" s="24"/>
      <c r="G56" s="25"/>
      <c r="H56" s="26"/>
      <c r="I56" s="23"/>
    </row>
    <row r="57" spans="2:9" x14ac:dyDescent="0.2">
      <c r="B57" s="22" t="s">
        <v>22</v>
      </c>
      <c r="C57" s="22"/>
      <c r="D57" s="22"/>
      <c r="E57" s="22"/>
      <c r="F57" s="27">
        <v>732.20819710000001</v>
      </c>
      <c r="G57" s="28">
        <v>0.122091919637606</v>
      </c>
      <c r="H57" s="29">
        <v>6.1600000000000002E-2</v>
      </c>
      <c r="I57" s="29"/>
    </row>
    <row r="58" spans="2:9" x14ac:dyDescent="0.2">
      <c r="B58" s="23"/>
      <c r="C58" s="23"/>
      <c r="D58" s="23"/>
      <c r="E58" s="23"/>
      <c r="F58" s="24"/>
      <c r="G58" s="25"/>
      <c r="H58" s="26"/>
      <c r="I58" s="23"/>
    </row>
    <row r="59" spans="2:9" x14ac:dyDescent="0.2">
      <c r="B59" s="36" t="s">
        <v>24</v>
      </c>
      <c r="C59" s="36"/>
      <c r="D59" s="36"/>
      <c r="E59" s="36"/>
      <c r="F59" s="27">
        <f>F60-(F24+F40+F51+F55+F57)</f>
        <v>-104966.91404309985</v>
      </c>
      <c r="G59" s="28">
        <f>G60-(G24+G40+G51+G55+G57)</f>
        <v>-17.502688558685179</v>
      </c>
      <c r="H59" s="35"/>
      <c r="I59" s="22"/>
    </row>
    <row r="60" spans="2:9" x14ac:dyDescent="0.2">
      <c r="B60" s="30" t="s">
        <v>23</v>
      </c>
      <c r="C60" s="30"/>
      <c r="D60" s="30"/>
      <c r="E60" s="30"/>
      <c r="F60" s="31">
        <v>599718.80143530003</v>
      </c>
      <c r="G60" s="32">
        <v>100</v>
      </c>
      <c r="H60" s="33"/>
      <c r="I60" s="34"/>
    </row>
    <row r="62" spans="2:9" x14ac:dyDescent="0.2">
      <c r="B62" s="15" t="s">
        <v>106</v>
      </c>
    </row>
    <row r="63" spans="2:9" ht="39.950000000000003" customHeight="1" x14ac:dyDescent="0.2">
      <c r="B63" s="135" t="s">
        <v>107</v>
      </c>
      <c r="C63" s="135"/>
      <c r="D63" s="135"/>
      <c r="E63" s="135"/>
      <c r="F63" s="135"/>
      <c r="G63" s="135"/>
      <c r="H63" s="135"/>
      <c r="I63" s="135"/>
    </row>
    <row r="64" spans="2:9" x14ac:dyDescent="0.2">
      <c r="B64" s="15"/>
    </row>
    <row r="65" spans="2:5" x14ac:dyDescent="0.2">
      <c r="B65" s="70" t="s">
        <v>1462</v>
      </c>
    </row>
    <row r="66" spans="2:5" x14ac:dyDescent="0.2">
      <c r="B66" s="15"/>
      <c r="C66" s="15"/>
      <c r="D66" s="44"/>
      <c r="E66" s="15"/>
    </row>
    <row r="67" spans="2:5" x14ac:dyDescent="0.2">
      <c r="B67" s="65" t="s">
        <v>1465</v>
      </c>
      <c r="C67" s="80"/>
      <c r="D67" s="80"/>
      <c r="E67" s="15"/>
    </row>
    <row r="68" spans="2:5" x14ac:dyDescent="0.2">
      <c r="B68" s="65"/>
      <c r="C68" s="80"/>
      <c r="D68" s="80"/>
      <c r="E68" s="15"/>
    </row>
    <row r="69" spans="2:5" x14ac:dyDescent="0.2">
      <c r="B69" s="81" t="s">
        <v>1466</v>
      </c>
      <c r="C69" s="80"/>
      <c r="D69" s="80"/>
      <c r="E69" s="15"/>
    </row>
    <row r="70" spans="2:5" x14ac:dyDescent="0.2">
      <c r="B70" s="81" t="s">
        <v>1467</v>
      </c>
      <c r="C70" s="80"/>
      <c r="D70" s="80"/>
      <c r="E70" s="15"/>
    </row>
    <row r="71" spans="2:5" x14ac:dyDescent="0.2">
      <c r="B71" s="65"/>
      <c r="C71" s="119"/>
      <c r="D71" s="80"/>
      <c r="E71" s="15"/>
    </row>
    <row r="72" spans="2:5" ht="22.5" x14ac:dyDescent="0.2">
      <c r="B72" s="82" t="s">
        <v>1468</v>
      </c>
      <c r="C72" s="88" t="s">
        <v>1469</v>
      </c>
      <c r="D72" s="88" t="s">
        <v>1470</v>
      </c>
      <c r="E72" s="15"/>
    </row>
    <row r="73" spans="2:5" x14ac:dyDescent="0.2">
      <c r="B73" s="83" t="s">
        <v>1535</v>
      </c>
      <c r="C73" s="90">
        <v>1014.1481</v>
      </c>
      <c r="D73" s="90">
        <v>1044.4482</v>
      </c>
      <c r="E73" s="15"/>
    </row>
    <row r="74" spans="2:5" x14ac:dyDescent="0.2">
      <c r="B74" s="65"/>
      <c r="C74" s="80"/>
      <c r="D74" s="80"/>
      <c r="E74" s="15"/>
    </row>
    <row r="75" spans="2:5" x14ac:dyDescent="0.2">
      <c r="B75" s="65"/>
      <c r="C75" s="80"/>
      <c r="D75" s="80"/>
      <c r="E75" s="15"/>
    </row>
    <row r="76" spans="2:5" x14ac:dyDescent="0.2">
      <c r="B76" s="81" t="s">
        <v>1472</v>
      </c>
      <c r="C76" s="80"/>
      <c r="D76" s="80"/>
      <c r="E76" s="15"/>
    </row>
    <row r="77" spans="2:5" x14ac:dyDescent="0.2">
      <c r="B77" s="81" t="s">
        <v>1473</v>
      </c>
      <c r="C77" s="80"/>
      <c r="D77" s="80"/>
      <c r="E77" s="15"/>
    </row>
    <row r="78" spans="2:5" x14ac:dyDescent="0.2">
      <c r="B78" s="81" t="s">
        <v>1474</v>
      </c>
      <c r="C78" s="80"/>
      <c r="D78" s="80"/>
      <c r="E78" s="15"/>
    </row>
    <row r="79" spans="2:5" x14ac:dyDescent="0.2">
      <c r="B79" s="84" t="s">
        <v>1478</v>
      </c>
      <c r="C79" s="80"/>
      <c r="D79" s="80"/>
      <c r="E79" s="15"/>
    </row>
    <row r="80" spans="2:5" x14ac:dyDescent="0.2">
      <c r="B80" s="81" t="s">
        <v>1475</v>
      </c>
      <c r="C80" s="80"/>
      <c r="D80" s="80"/>
      <c r="E80" s="15"/>
    </row>
    <row r="81" spans="2:9" x14ac:dyDescent="0.2">
      <c r="B81" s="15"/>
      <c r="C81" s="15"/>
      <c r="D81" s="44"/>
      <c r="E81" s="15"/>
    </row>
    <row r="83" spans="2:9" x14ac:dyDescent="0.2">
      <c r="B83" s="15" t="s">
        <v>1430</v>
      </c>
      <c r="I83" s="11"/>
    </row>
    <row r="84" spans="2:9" x14ac:dyDescent="0.2">
      <c r="B84" s="15"/>
      <c r="C84" s="15"/>
      <c r="D84" s="44"/>
      <c r="E84" s="15"/>
      <c r="I84" s="11"/>
    </row>
    <row r="85" spans="2:9" x14ac:dyDescent="0.2">
      <c r="D85" s="45"/>
      <c r="E85" s="45"/>
      <c r="I85" s="11"/>
    </row>
    <row r="86" spans="2:9" x14ac:dyDescent="0.2">
      <c r="I86" s="11"/>
    </row>
    <row r="87" spans="2:9" x14ac:dyDescent="0.2">
      <c r="I87" s="11"/>
    </row>
    <row r="88" spans="2:9" x14ac:dyDescent="0.2">
      <c r="I88" s="11"/>
    </row>
    <row r="89" spans="2:9" x14ac:dyDescent="0.2">
      <c r="I89" s="11"/>
    </row>
    <row r="90" spans="2:9" x14ac:dyDescent="0.2">
      <c r="I90" s="11"/>
    </row>
    <row r="91" spans="2:9" x14ac:dyDescent="0.2">
      <c r="I91" s="11"/>
    </row>
    <row r="92" spans="2:9" x14ac:dyDescent="0.2">
      <c r="I92" s="11"/>
    </row>
    <row r="93" spans="2:9" x14ac:dyDescent="0.2">
      <c r="I93" s="11"/>
    </row>
    <row r="94" spans="2:9" x14ac:dyDescent="0.2">
      <c r="I94" s="11"/>
    </row>
    <row r="95" spans="2:9" x14ac:dyDescent="0.2">
      <c r="I95" s="11"/>
    </row>
    <row r="96" spans="2:9" x14ac:dyDescent="0.2">
      <c r="I96" s="11"/>
    </row>
    <row r="97" spans="2:9" x14ac:dyDescent="0.2">
      <c r="I97" s="11"/>
    </row>
    <row r="98" spans="2:9" x14ac:dyDescent="0.2">
      <c r="I98" s="11"/>
    </row>
    <row r="99" spans="2:9" x14ac:dyDescent="0.2">
      <c r="I99" s="11"/>
    </row>
    <row r="100" spans="2:9" x14ac:dyDescent="0.2">
      <c r="I100" s="11"/>
    </row>
    <row r="101" spans="2:9" x14ac:dyDescent="0.2">
      <c r="I101" s="11"/>
    </row>
    <row r="102" spans="2:9" x14ac:dyDescent="0.2">
      <c r="I102" s="11"/>
    </row>
    <row r="103" spans="2:9" x14ac:dyDescent="0.2">
      <c r="I103" s="11"/>
    </row>
    <row r="104" spans="2:9" x14ac:dyDescent="0.2">
      <c r="B104" s="15" t="s">
        <v>1431</v>
      </c>
      <c r="I104" s="11"/>
    </row>
    <row r="105" spans="2:9" x14ac:dyDescent="0.2">
      <c r="B105" s="15" t="s">
        <v>1434</v>
      </c>
      <c r="I105" s="11"/>
    </row>
    <row r="106" spans="2:9" x14ac:dyDescent="0.2">
      <c r="I106" s="11"/>
    </row>
    <row r="107" spans="2:9" x14ac:dyDescent="0.2">
      <c r="I107" s="11"/>
    </row>
    <row r="108" spans="2:9" x14ac:dyDescent="0.2">
      <c r="I108" s="11"/>
    </row>
    <row r="109" spans="2:9" x14ac:dyDescent="0.2">
      <c r="I109" s="11"/>
    </row>
    <row r="110" spans="2:9" x14ac:dyDescent="0.2">
      <c r="I110" s="11"/>
    </row>
    <row r="111" spans="2:9" x14ac:dyDescent="0.2">
      <c r="I111" s="11"/>
    </row>
    <row r="112" spans="2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  <row r="385" spans="9:9" x14ac:dyDescent="0.2">
      <c r="I385" s="11"/>
    </row>
    <row r="386" spans="9:9" x14ac:dyDescent="0.2">
      <c r="I386" s="11"/>
    </row>
    <row r="387" spans="9:9" x14ac:dyDescent="0.2">
      <c r="I387" s="11"/>
    </row>
    <row r="388" spans="9:9" x14ac:dyDescent="0.2">
      <c r="I388" s="11"/>
    </row>
    <row r="389" spans="9:9" x14ac:dyDescent="0.2">
      <c r="I389" s="11"/>
    </row>
    <row r="390" spans="9:9" x14ac:dyDescent="0.2">
      <c r="I390" s="11"/>
    </row>
    <row r="391" spans="9:9" x14ac:dyDescent="0.2">
      <c r="I391" s="11"/>
    </row>
    <row r="392" spans="9:9" x14ac:dyDescent="0.2">
      <c r="I392" s="11"/>
    </row>
    <row r="393" spans="9:9" x14ac:dyDescent="0.2">
      <c r="I393" s="11"/>
    </row>
    <row r="394" spans="9:9" x14ac:dyDescent="0.2">
      <c r="I394" s="11"/>
    </row>
    <row r="395" spans="9:9" x14ac:dyDescent="0.2">
      <c r="I395" s="11"/>
    </row>
    <row r="396" spans="9:9" x14ac:dyDescent="0.2">
      <c r="I396" s="11"/>
    </row>
    <row r="397" spans="9:9" x14ac:dyDescent="0.2">
      <c r="I397" s="11"/>
    </row>
    <row r="398" spans="9:9" x14ac:dyDescent="0.2">
      <c r="I398" s="11"/>
    </row>
    <row r="399" spans="9:9" x14ac:dyDescent="0.2">
      <c r="I399" s="11"/>
    </row>
    <row r="400" spans="9:9" x14ac:dyDescent="0.2">
      <c r="I400" s="11"/>
    </row>
    <row r="401" spans="9:9" x14ac:dyDescent="0.2">
      <c r="I401" s="11"/>
    </row>
    <row r="402" spans="9:9" x14ac:dyDescent="0.2">
      <c r="I402" s="11"/>
    </row>
    <row r="403" spans="9:9" x14ac:dyDescent="0.2">
      <c r="I403" s="11"/>
    </row>
    <row r="404" spans="9:9" x14ac:dyDescent="0.2">
      <c r="I404" s="11"/>
    </row>
    <row r="405" spans="9:9" x14ac:dyDescent="0.2">
      <c r="I405" s="11"/>
    </row>
    <row r="406" spans="9:9" x14ac:dyDescent="0.2">
      <c r="I406" s="11"/>
    </row>
    <row r="407" spans="9:9" x14ac:dyDescent="0.2">
      <c r="I407" s="11"/>
    </row>
    <row r="408" spans="9:9" x14ac:dyDescent="0.2">
      <c r="I408" s="11"/>
    </row>
    <row r="409" spans="9:9" x14ac:dyDescent="0.2">
      <c r="I409" s="11"/>
    </row>
    <row r="410" spans="9:9" x14ac:dyDescent="0.2">
      <c r="I410" s="11"/>
    </row>
    <row r="411" spans="9:9" x14ac:dyDescent="0.2">
      <c r="I411" s="11"/>
    </row>
    <row r="412" spans="9:9" x14ac:dyDescent="0.2">
      <c r="I412" s="11"/>
    </row>
    <row r="413" spans="9:9" x14ac:dyDescent="0.2">
      <c r="I413" s="11"/>
    </row>
    <row r="414" spans="9:9" x14ac:dyDescent="0.2">
      <c r="I414" s="11"/>
    </row>
    <row r="415" spans="9:9" x14ac:dyDescent="0.2">
      <c r="I415" s="11"/>
    </row>
    <row r="416" spans="9:9" x14ac:dyDescent="0.2">
      <c r="I416" s="11"/>
    </row>
    <row r="417" spans="9:9" x14ac:dyDescent="0.2">
      <c r="I417" s="11"/>
    </row>
    <row r="418" spans="9:9" x14ac:dyDescent="0.2">
      <c r="I418" s="11"/>
    </row>
    <row r="419" spans="9:9" x14ac:dyDescent="0.2">
      <c r="I419" s="11"/>
    </row>
    <row r="420" spans="9:9" x14ac:dyDescent="0.2">
      <c r="I420" s="11"/>
    </row>
    <row r="421" spans="9:9" x14ac:dyDescent="0.2">
      <c r="I421" s="11"/>
    </row>
    <row r="422" spans="9:9" x14ac:dyDescent="0.2">
      <c r="I422" s="11"/>
    </row>
    <row r="423" spans="9:9" x14ac:dyDescent="0.2">
      <c r="I423" s="11"/>
    </row>
    <row r="424" spans="9:9" x14ac:dyDescent="0.2">
      <c r="I424" s="11"/>
    </row>
    <row r="425" spans="9:9" x14ac:dyDescent="0.2">
      <c r="I425" s="11"/>
    </row>
    <row r="426" spans="9:9" x14ac:dyDescent="0.2">
      <c r="I426" s="11"/>
    </row>
    <row r="427" spans="9:9" x14ac:dyDescent="0.2">
      <c r="I427" s="11"/>
    </row>
    <row r="428" spans="9:9" x14ac:dyDescent="0.2">
      <c r="I428" s="11"/>
    </row>
    <row r="429" spans="9:9" x14ac:dyDescent="0.2">
      <c r="I429" s="11"/>
    </row>
    <row r="430" spans="9:9" x14ac:dyDescent="0.2">
      <c r="I430" s="11"/>
    </row>
    <row r="431" spans="9:9" x14ac:dyDescent="0.2">
      <c r="I431" s="11"/>
    </row>
    <row r="432" spans="9:9" x14ac:dyDescent="0.2">
      <c r="I432" s="11"/>
    </row>
    <row r="433" spans="9:9" x14ac:dyDescent="0.2">
      <c r="I433" s="11"/>
    </row>
    <row r="434" spans="9:9" x14ac:dyDescent="0.2">
      <c r="I434" s="11"/>
    </row>
    <row r="435" spans="9:9" x14ac:dyDescent="0.2">
      <c r="I435" s="11"/>
    </row>
    <row r="436" spans="9:9" x14ac:dyDescent="0.2">
      <c r="I436" s="11"/>
    </row>
    <row r="437" spans="9:9" x14ac:dyDescent="0.2">
      <c r="I437" s="11"/>
    </row>
    <row r="438" spans="9:9" x14ac:dyDescent="0.2">
      <c r="I438" s="11"/>
    </row>
    <row r="439" spans="9:9" x14ac:dyDescent="0.2">
      <c r="I439" s="11"/>
    </row>
    <row r="440" spans="9:9" x14ac:dyDescent="0.2">
      <c r="I440" s="11"/>
    </row>
    <row r="441" spans="9:9" x14ac:dyDescent="0.2">
      <c r="I441" s="11"/>
    </row>
    <row r="442" spans="9:9" x14ac:dyDescent="0.2">
      <c r="I442" s="11"/>
    </row>
    <row r="443" spans="9:9" x14ac:dyDescent="0.2">
      <c r="I443" s="11"/>
    </row>
    <row r="444" spans="9:9" x14ac:dyDescent="0.2">
      <c r="I444" s="11"/>
    </row>
    <row r="445" spans="9:9" x14ac:dyDescent="0.2">
      <c r="I445" s="11"/>
    </row>
    <row r="446" spans="9:9" x14ac:dyDescent="0.2">
      <c r="I446" s="11"/>
    </row>
    <row r="447" spans="9:9" x14ac:dyDescent="0.2">
      <c r="I447" s="11"/>
    </row>
    <row r="448" spans="9:9" x14ac:dyDescent="0.2">
      <c r="I448" s="11"/>
    </row>
    <row r="449" spans="9:9" x14ac:dyDescent="0.2">
      <c r="I449" s="11"/>
    </row>
    <row r="450" spans="9:9" x14ac:dyDescent="0.2">
      <c r="I450" s="11"/>
    </row>
    <row r="451" spans="9:9" x14ac:dyDescent="0.2">
      <c r="I451" s="11"/>
    </row>
    <row r="452" spans="9:9" x14ac:dyDescent="0.2">
      <c r="I452" s="11"/>
    </row>
    <row r="453" spans="9:9" x14ac:dyDescent="0.2">
      <c r="I453" s="11"/>
    </row>
    <row r="454" spans="9:9" x14ac:dyDescent="0.2">
      <c r="I454" s="11"/>
    </row>
    <row r="455" spans="9:9" x14ac:dyDescent="0.2">
      <c r="I455" s="11"/>
    </row>
    <row r="456" spans="9:9" x14ac:dyDescent="0.2">
      <c r="I456" s="11"/>
    </row>
    <row r="457" spans="9:9" x14ac:dyDescent="0.2">
      <c r="I457" s="11"/>
    </row>
    <row r="458" spans="9:9" x14ac:dyDescent="0.2">
      <c r="I458" s="11"/>
    </row>
    <row r="459" spans="9:9" x14ac:dyDescent="0.2">
      <c r="I459" s="11"/>
    </row>
    <row r="460" spans="9:9" x14ac:dyDescent="0.2">
      <c r="I460" s="11"/>
    </row>
    <row r="461" spans="9:9" x14ac:dyDescent="0.2">
      <c r="I461" s="11"/>
    </row>
    <row r="462" spans="9:9" x14ac:dyDescent="0.2">
      <c r="I462" s="11"/>
    </row>
    <row r="463" spans="9:9" x14ac:dyDescent="0.2">
      <c r="I463" s="11"/>
    </row>
    <row r="464" spans="9:9" x14ac:dyDescent="0.2">
      <c r="I464" s="11"/>
    </row>
    <row r="465" spans="9:9" x14ac:dyDescent="0.2">
      <c r="I465" s="11"/>
    </row>
    <row r="466" spans="9:9" x14ac:dyDescent="0.2">
      <c r="I466" s="11"/>
    </row>
    <row r="467" spans="9:9" x14ac:dyDescent="0.2">
      <c r="I467" s="11"/>
    </row>
    <row r="468" spans="9:9" x14ac:dyDescent="0.2">
      <c r="I468" s="11"/>
    </row>
    <row r="469" spans="9:9" x14ac:dyDescent="0.2">
      <c r="I469" s="11"/>
    </row>
    <row r="470" spans="9:9" x14ac:dyDescent="0.2">
      <c r="I470" s="11"/>
    </row>
    <row r="471" spans="9:9" x14ac:dyDescent="0.2">
      <c r="I471" s="11"/>
    </row>
    <row r="472" spans="9:9" x14ac:dyDescent="0.2">
      <c r="I472" s="11"/>
    </row>
    <row r="473" spans="9:9" x14ac:dyDescent="0.2">
      <c r="I473" s="11"/>
    </row>
    <row r="474" spans="9:9" x14ac:dyDescent="0.2">
      <c r="I474" s="11"/>
    </row>
    <row r="475" spans="9:9" x14ac:dyDescent="0.2">
      <c r="I475" s="11"/>
    </row>
    <row r="476" spans="9:9" x14ac:dyDescent="0.2">
      <c r="I476" s="11"/>
    </row>
    <row r="477" spans="9:9" x14ac:dyDescent="0.2">
      <c r="I477" s="11"/>
    </row>
    <row r="478" spans="9:9" x14ac:dyDescent="0.2">
      <c r="I478" s="11"/>
    </row>
    <row r="479" spans="9:9" x14ac:dyDescent="0.2">
      <c r="I479" s="11"/>
    </row>
    <row r="480" spans="9:9" x14ac:dyDescent="0.2">
      <c r="I480" s="11"/>
    </row>
    <row r="481" spans="9:9" x14ac:dyDescent="0.2">
      <c r="I481" s="11"/>
    </row>
    <row r="482" spans="9:9" x14ac:dyDescent="0.2">
      <c r="I482" s="11"/>
    </row>
    <row r="483" spans="9:9" x14ac:dyDescent="0.2">
      <c r="I483" s="11"/>
    </row>
    <row r="484" spans="9:9" x14ac:dyDescent="0.2">
      <c r="I484" s="11"/>
    </row>
    <row r="485" spans="9:9" x14ac:dyDescent="0.2">
      <c r="I485" s="11"/>
    </row>
    <row r="486" spans="9:9" x14ac:dyDescent="0.2">
      <c r="I486" s="11"/>
    </row>
    <row r="487" spans="9:9" x14ac:dyDescent="0.2">
      <c r="I487" s="11"/>
    </row>
    <row r="488" spans="9:9" x14ac:dyDescent="0.2">
      <c r="I488" s="11"/>
    </row>
    <row r="489" spans="9:9" x14ac:dyDescent="0.2">
      <c r="I489" s="11"/>
    </row>
    <row r="490" spans="9:9" x14ac:dyDescent="0.2">
      <c r="I490" s="11"/>
    </row>
    <row r="491" spans="9:9" x14ac:dyDescent="0.2">
      <c r="I491" s="11"/>
    </row>
    <row r="492" spans="9:9" x14ac:dyDescent="0.2">
      <c r="I492" s="11"/>
    </row>
    <row r="493" spans="9:9" x14ac:dyDescent="0.2">
      <c r="I493" s="11"/>
    </row>
    <row r="494" spans="9:9" x14ac:dyDescent="0.2">
      <c r="I494" s="11"/>
    </row>
    <row r="495" spans="9:9" x14ac:dyDescent="0.2">
      <c r="I495" s="11"/>
    </row>
    <row r="496" spans="9:9" x14ac:dyDescent="0.2">
      <c r="I496" s="11"/>
    </row>
    <row r="497" spans="9:9" x14ac:dyDescent="0.2">
      <c r="I497" s="11"/>
    </row>
    <row r="498" spans="9:9" x14ac:dyDescent="0.2">
      <c r="I498" s="11"/>
    </row>
    <row r="499" spans="9:9" x14ac:dyDescent="0.2">
      <c r="I499" s="11"/>
    </row>
    <row r="500" spans="9:9" x14ac:dyDescent="0.2">
      <c r="I500" s="11"/>
    </row>
    <row r="501" spans="9:9" x14ac:dyDescent="0.2">
      <c r="I501" s="11"/>
    </row>
    <row r="502" spans="9:9" x14ac:dyDescent="0.2">
      <c r="I502" s="11"/>
    </row>
    <row r="503" spans="9:9" x14ac:dyDescent="0.2">
      <c r="I503" s="11"/>
    </row>
    <row r="504" spans="9:9" x14ac:dyDescent="0.2">
      <c r="I504" s="11"/>
    </row>
    <row r="505" spans="9:9" x14ac:dyDescent="0.2">
      <c r="I505" s="11"/>
    </row>
    <row r="506" spans="9:9" x14ac:dyDescent="0.2">
      <c r="I506" s="11"/>
    </row>
    <row r="507" spans="9:9" x14ac:dyDescent="0.2">
      <c r="I507" s="11"/>
    </row>
    <row r="508" spans="9:9" x14ac:dyDescent="0.2">
      <c r="I508" s="11"/>
    </row>
    <row r="509" spans="9:9" x14ac:dyDescent="0.2">
      <c r="I509" s="11"/>
    </row>
    <row r="510" spans="9:9" x14ac:dyDescent="0.2">
      <c r="I510" s="11"/>
    </row>
    <row r="511" spans="9:9" x14ac:dyDescent="0.2">
      <c r="I511" s="11"/>
    </row>
    <row r="512" spans="9:9" x14ac:dyDescent="0.2">
      <c r="I512" s="11"/>
    </row>
    <row r="513" spans="9:9" x14ac:dyDescent="0.2">
      <c r="I513" s="11"/>
    </row>
    <row r="514" spans="9:9" x14ac:dyDescent="0.2">
      <c r="I514" s="11"/>
    </row>
    <row r="515" spans="9:9" x14ac:dyDescent="0.2">
      <c r="I515" s="11"/>
    </row>
    <row r="516" spans="9:9" x14ac:dyDescent="0.2">
      <c r="I516" s="11"/>
    </row>
    <row r="517" spans="9:9" x14ac:dyDescent="0.2">
      <c r="I517" s="11"/>
    </row>
    <row r="518" spans="9:9" x14ac:dyDescent="0.2">
      <c r="I518" s="11"/>
    </row>
    <row r="519" spans="9:9" x14ac:dyDescent="0.2">
      <c r="I519" s="11"/>
    </row>
    <row r="520" spans="9:9" x14ac:dyDescent="0.2">
      <c r="I520" s="11"/>
    </row>
    <row r="521" spans="9:9" x14ac:dyDescent="0.2">
      <c r="I521" s="11"/>
    </row>
    <row r="522" spans="9:9" x14ac:dyDescent="0.2">
      <c r="I522" s="11"/>
    </row>
    <row r="523" spans="9:9" x14ac:dyDescent="0.2">
      <c r="I523" s="11"/>
    </row>
    <row r="524" spans="9:9" x14ac:dyDescent="0.2">
      <c r="I524" s="11"/>
    </row>
    <row r="525" spans="9:9" x14ac:dyDescent="0.2">
      <c r="I525" s="11"/>
    </row>
    <row r="526" spans="9:9" x14ac:dyDescent="0.2">
      <c r="I526" s="11"/>
    </row>
    <row r="527" spans="9:9" x14ac:dyDescent="0.2">
      <c r="I527" s="11"/>
    </row>
    <row r="528" spans="9:9" x14ac:dyDescent="0.2">
      <c r="I528" s="11"/>
    </row>
    <row r="529" spans="9:9" x14ac:dyDescent="0.2">
      <c r="I529" s="11"/>
    </row>
    <row r="530" spans="9:9" x14ac:dyDescent="0.2">
      <c r="I530" s="11"/>
    </row>
    <row r="531" spans="9:9" x14ac:dyDescent="0.2">
      <c r="I531" s="11"/>
    </row>
    <row r="532" spans="9:9" x14ac:dyDescent="0.2">
      <c r="I532" s="11"/>
    </row>
    <row r="533" spans="9:9" x14ac:dyDescent="0.2">
      <c r="I533" s="11"/>
    </row>
    <row r="534" spans="9:9" x14ac:dyDescent="0.2">
      <c r="I534" s="11"/>
    </row>
    <row r="535" spans="9:9" x14ac:dyDescent="0.2">
      <c r="I535" s="11"/>
    </row>
    <row r="536" spans="9:9" x14ac:dyDescent="0.2">
      <c r="I536" s="11"/>
    </row>
    <row r="537" spans="9:9" x14ac:dyDescent="0.2">
      <c r="I537" s="11"/>
    </row>
    <row r="538" spans="9:9" x14ac:dyDescent="0.2">
      <c r="I538" s="11"/>
    </row>
    <row r="539" spans="9:9" x14ac:dyDescent="0.2">
      <c r="I539" s="11"/>
    </row>
    <row r="540" spans="9:9" x14ac:dyDescent="0.2">
      <c r="I540" s="11"/>
    </row>
    <row r="541" spans="9:9" x14ac:dyDescent="0.2">
      <c r="I541" s="11"/>
    </row>
    <row r="542" spans="9:9" x14ac:dyDescent="0.2">
      <c r="I542" s="11"/>
    </row>
    <row r="543" spans="9:9" x14ac:dyDescent="0.2">
      <c r="I543" s="11"/>
    </row>
    <row r="544" spans="9:9" x14ac:dyDescent="0.2">
      <c r="I544" s="11"/>
    </row>
    <row r="545" spans="9:9" x14ac:dyDescent="0.2">
      <c r="I545" s="11"/>
    </row>
    <row r="546" spans="9:9" x14ac:dyDescent="0.2">
      <c r="I546" s="11"/>
    </row>
    <row r="547" spans="9:9" x14ac:dyDescent="0.2">
      <c r="I547" s="11"/>
    </row>
    <row r="548" spans="9:9" x14ac:dyDescent="0.2">
      <c r="I548" s="11"/>
    </row>
    <row r="549" spans="9:9" x14ac:dyDescent="0.2">
      <c r="I549" s="11"/>
    </row>
    <row r="550" spans="9:9" x14ac:dyDescent="0.2">
      <c r="I550" s="11"/>
    </row>
    <row r="551" spans="9:9" x14ac:dyDescent="0.2">
      <c r="I551" s="11"/>
    </row>
    <row r="552" spans="9:9" x14ac:dyDescent="0.2">
      <c r="I552" s="11"/>
    </row>
    <row r="553" spans="9:9" x14ac:dyDescent="0.2">
      <c r="I553" s="11"/>
    </row>
    <row r="554" spans="9:9" x14ac:dyDescent="0.2">
      <c r="I554" s="11"/>
    </row>
    <row r="555" spans="9:9" x14ac:dyDescent="0.2">
      <c r="I555" s="11"/>
    </row>
    <row r="556" spans="9:9" x14ac:dyDescent="0.2">
      <c r="I556" s="11"/>
    </row>
    <row r="557" spans="9:9" x14ac:dyDescent="0.2">
      <c r="I557" s="11"/>
    </row>
    <row r="558" spans="9:9" x14ac:dyDescent="0.2">
      <c r="I558" s="11"/>
    </row>
    <row r="559" spans="9:9" x14ac:dyDescent="0.2">
      <c r="I559" s="11"/>
    </row>
    <row r="560" spans="9:9" x14ac:dyDescent="0.2">
      <c r="I560" s="11"/>
    </row>
    <row r="561" spans="9:9" x14ac:dyDescent="0.2">
      <c r="I561" s="11"/>
    </row>
    <row r="562" spans="9:9" x14ac:dyDescent="0.2">
      <c r="I562" s="11"/>
    </row>
    <row r="563" spans="9:9" x14ac:dyDescent="0.2">
      <c r="I563" s="11"/>
    </row>
    <row r="564" spans="9:9" x14ac:dyDescent="0.2">
      <c r="I564" s="11"/>
    </row>
    <row r="565" spans="9:9" x14ac:dyDescent="0.2">
      <c r="I565" s="11"/>
    </row>
    <row r="566" spans="9:9" x14ac:dyDescent="0.2">
      <c r="I566" s="11"/>
    </row>
    <row r="567" spans="9:9" x14ac:dyDescent="0.2">
      <c r="I567" s="11"/>
    </row>
    <row r="568" spans="9:9" x14ac:dyDescent="0.2">
      <c r="I568" s="11"/>
    </row>
    <row r="569" spans="9:9" x14ac:dyDescent="0.2">
      <c r="I569" s="11"/>
    </row>
    <row r="570" spans="9:9" x14ac:dyDescent="0.2">
      <c r="I570" s="11"/>
    </row>
    <row r="571" spans="9:9" x14ac:dyDescent="0.2">
      <c r="I571" s="11"/>
    </row>
    <row r="572" spans="9:9" x14ac:dyDescent="0.2">
      <c r="I572" s="11"/>
    </row>
    <row r="573" spans="9:9" x14ac:dyDescent="0.2">
      <c r="I573" s="11"/>
    </row>
    <row r="574" spans="9:9" x14ac:dyDescent="0.2">
      <c r="I574" s="11"/>
    </row>
    <row r="575" spans="9:9" x14ac:dyDescent="0.2">
      <c r="I575" s="11"/>
    </row>
    <row r="576" spans="9:9" x14ac:dyDescent="0.2">
      <c r="I576" s="11"/>
    </row>
    <row r="577" spans="9:9" x14ac:dyDescent="0.2">
      <c r="I577" s="11"/>
    </row>
    <row r="578" spans="9:9" x14ac:dyDescent="0.2">
      <c r="I578" s="11"/>
    </row>
    <row r="579" spans="9:9" x14ac:dyDescent="0.2">
      <c r="I579" s="11"/>
    </row>
    <row r="580" spans="9:9" x14ac:dyDescent="0.2">
      <c r="I580" s="11"/>
    </row>
    <row r="581" spans="9:9" x14ac:dyDescent="0.2">
      <c r="I581" s="11"/>
    </row>
    <row r="582" spans="9:9" x14ac:dyDescent="0.2">
      <c r="I582" s="11"/>
    </row>
    <row r="583" spans="9:9" x14ac:dyDescent="0.2">
      <c r="I583" s="11"/>
    </row>
    <row r="584" spans="9:9" x14ac:dyDescent="0.2">
      <c r="I584" s="11"/>
    </row>
    <row r="585" spans="9:9" x14ac:dyDescent="0.2">
      <c r="I585" s="11"/>
    </row>
    <row r="586" spans="9:9" x14ac:dyDescent="0.2">
      <c r="I586" s="11"/>
    </row>
    <row r="587" spans="9:9" x14ac:dyDescent="0.2">
      <c r="I587" s="11"/>
    </row>
    <row r="588" spans="9:9" x14ac:dyDescent="0.2">
      <c r="I588" s="11"/>
    </row>
    <row r="589" spans="9:9" x14ac:dyDescent="0.2">
      <c r="I589" s="11"/>
    </row>
    <row r="590" spans="9:9" x14ac:dyDescent="0.2">
      <c r="I590" s="11"/>
    </row>
    <row r="591" spans="9:9" x14ac:dyDescent="0.2">
      <c r="I591" s="11"/>
    </row>
    <row r="592" spans="9:9" x14ac:dyDescent="0.2">
      <c r="I592" s="11"/>
    </row>
    <row r="593" spans="9:9" x14ac:dyDescent="0.2">
      <c r="I593" s="11"/>
    </row>
    <row r="594" spans="9:9" x14ac:dyDescent="0.2">
      <c r="I594" s="11"/>
    </row>
    <row r="595" spans="9:9" x14ac:dyDescent="0.2">
      <c r="I595" s="11"/>
    </row>
    <row r="596" spans="9:9" x14ac:dyDescent="0.2">
      <c r="I596" s="11"/>
    </row>
    <row r="597" spans="9:9" x14ac:dyDescent="0.2">
      <c r="I597" s="11"/>
    </row>
    <row r="598" spans="9:9" x14ac:dyDescent="0.2">
      <c r="I598" s="11"/>
    </row>
    <row r="599" spans="9:9" x14ac:dyDescent="0.2">
      <c r="I599" s="11"/>
    </row>
    <row r="600" spans="9:9" x14ac:dyDescent="0.2">
      <c r="I600" s="11"/>
    </row>
    <row r="601" spans="9:9" x14ac:dyDescent="0.2">
      <c r="I601" s="11"/>
    </row>
    <row r="602" spans="9:9" x14ac:dyDescent="0.2">
      <c r="I602" s="11"/>
    </row>
    <row r="603" spans="9:9" x14ac:dyDescent="0.2">
      <c r="I603" s="11"/>
    </row>
    <row r="604" spans="9:9" x14ac:dyDescent="0.2">
      <c r="I604" s="11"/>
    </row>
    <row r="605" spans="9:9" x14ac:dyDescent="0.2">
      <c r="I605" s="11"/>
    </row>
    <row r="606" spans="9:9" x14ac:dyDescent="0.2">
      <c r="I606" s="11"/>
    </row>
    <row r="607" spans="9:9" x14ac:dyDescent="0.2">
      <c r="I607" s="11"/>
    </row>
    <row r="608" spans="9:9" x14ac:dyDescent="0.2">
      <c r="I608" s="11"/>
    </row>
    <row r="609" spans="9:9" x14ac:dyDescent="0.2">
      <c r="I609" s="11"/>
    </row>
    <row r="610" spans="9:9" x14ac:dyDescent="0.2">
      <c r="I610" s="11"/>
    </row>
    <row r="611" spans="9:9" x14ac:dyDescent="0.2">
      <c r="I611" s="11"/>
    </row>
    <row r="612" spans="9:9" x14ac:dyDescent="0.2">
      <c r="I612" s="11"/>
    </row>
    <row r="613" spans="9:9" x14ac:dyDescent="0.2">
      <c r="I613" s="11"/>
    </row>
    <row r="614" spans="9:9" x14ac:dyDescent="0.2">
      <c r="I614" s="11"/>
    </row>
    <row r="615" spans="9:9" x14ac:dyDescent="0.2">
      <c r="I615" s="11"/>
    </row>
    <row r="616" spans="9:9" x14ac:dyDescent="0.2">
      <c r="I616" s="11"/>
    </row>
    <row r="617" spans="9:9" x14ac:dyDescent="0.2">
      <c r="I617" s="11"/>
    </row>
    <row r="618" spans="9:9" x14ac:dyDescent="0.2">
      <c r="I618" s="11"/>
    </row>
    <row r="619" spans="9:9" x14ac:dyDescent="0.2">
      <c r="I619" s="11"/>
    </row>
    <row r="620" spans="9:9" x14ac:dyDescent="0.2">
      <c r="I620" s="11"/>
    </row>
    <row r="621" spans="9:9" x14ac:dyDescent="0.2">
      <c r="I621" s="11"/>
    </row>
    <row r="622" spans="9:9" x14ac:dyDescent="0.2">
      <c r="I622" s="11"/>
    </row>
    <row r="623" spans="9:9" x14ac:dyDescent="0.2">
      <c r="I623" s="11"/>
    </row>
    <row r="624" spans="9:9" x14ac:dyDescent="0.2">
      <c r="I624" s="11"/>
    </row>
    <row r="625" spans="9:9" x14ac:dyDescent="0.2">
      <c r="I625" s="11"/>
    </row>
    <row r="626" spans="9:9" x14ac:dyDescent="0.2">
      <c r="I626" s="11"/>
    </row>
    <row r="627" spans="9:9" x14ac:dyDescent="0.2">
      <c r="I627" s="11"/>
    </row>
    <row r="628" spans="9:9" x14ac:dyDescent="0.2">
      <c r="I628" s="11"/>
    </row>
    <row r="629" spans="9:9" x14ac:dyDescent="0.2">
      <c r="I629" s="11"/>
    </row>
    <row r="630" spans="9:9" x14ac:dyDescent="0.2">
      <c r="I630" s="11"/>
    </row>
    <row r="631" spans="9:9" x14ac:dyDescent="0.2">
      <c r="I631" s="11"/>
    </row>
    <row r="632" spans="9:9" x14ac:dyDescent="0.2">
      <c r="I632" s="11"/>
    </row>
    <row r="633" spans="9:9" x14ac:dyDescent="0.2">
      <c r="I633" s="11"/>
    </row>
    <row r="634" spans="9:9" x14ac:dyDescent="0.2">
      <c r="I634" s="11"/>
    </row>
  </sheetData>
  <mergeCells count="2">
    <mergeCell ref="B1:C1"/>
    <mergeCell ref="B63:I63"/>
  </mergeCells>
  <conditionalFormatting sqref="G1:G3 G5:G62 G64:G124">
    <cfRule type="cellIs" dxfId="10" priority="2" stopIfTrue="1" operator="between">
      <formula>0.009</formula>
      <formula>-0.009</formula>
    </cfRule>
  </conditionalFormatting>
  <hyperlinks>
    <hyperlink ref="A2" location="Index!A1" display="-" xr:uid="{266E6849-ADB3-4BBB-8EF1-03FECBD2B783}"/>
  </hyperlinks>
  <pageMargins left="0.7" right="0.7" top="0.75" bottom="0.75" header="0.3" footer="0.3"/>
  <pageSetup paperSize="9" scale="56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24" min="1" max="8" man="1"/>
  </rowBreaks>
  <colBreaks count="1" manualBreakCount="1">
    <brk id="9" max="621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BC91E-A809-4889-BA2A-8ABB781C4953}">
  <dimension ref="A1:J468"/>
  <sheetViews>
    <sheetView view="pageBreakPreview" zoomScaleNormal="100" zoomScaleSheetLayoutView="100" workbookViewId="0"/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4" width="18.85546875" style="6" bestFit="1" customWidth="1"/>
    <col min="5" max="5" width="13.5703125" style="6" bestFit="1" customWidth="1"/>
    <col min="6" max="6" width="12.7109375" style="8" bestFit="1" customWidth="1"/>
    <col min="7" max="7" width="6.7109375" style="13" bestFit="1" customWidth="1"/>
    <col min="8" max="8" width="11.85546875" style="11" bestFit="1" customWidth="1"/>
    <col min="9" max="9" width="10.140625" style="6" bestFit="1" customWidth="1"/>
    <col min="10" max="16384" width="9.140625" style="6"/>
  </cols>
  <sheetData>
    <row r="1" spans="1:10" s="1" customFormat="1" ht="16.7" customHeight="1" x14ac:dyDescent="0.2">
      <c r="B1" s="133" t="s">
        <v>12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25.5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98</v>
      </c>
      <c r="C5" s="23"/>
      <c r="D5" s="23"/>
      <c r="E5" s="23"/>
      <c r="F5" s="24"/>
      <c r="G5" s="25"/>
      <c r="H5" s="26"/>
      <c r="I5" s="23"/>
    </row>
    <row r="6" spans="1:10" x14ac:dyDescent="0.2">
      <c r="B6" s="23" t="s">
        <v>191</v>
      </c>
      <c r="C6" s="23" t="s">
        <v>192</v>
      </c>
      <c r="D6" s="23" t="s">
        <v>101</v>
      </c>
      <c r="E6" s="37">
        <v>1698100</v>
      </c>
      <c r="F6" s="24">
        <v>1635.2499227999999</v>
      </c>
      <c r="G6" s="25">
        <v>56.6216230941858</v>
      </c>
      <c r="H6" s="29">
        <v>7.1427934802000007E-2</v>
      </c>
      <c r="I6" s="38"/>
    </row>
    <row r="7" spans="1:10" x14ac:dyDescent="0.2">
      <c r="B7" s="23" t="s">
        <v>193</v>
      </c>
      <c r="C7" s="23" t="s">
        <v>194</v>
      </c>
      <c r="D7" s="23" t="s">
        <v>101</v>
      </c>
      <c r="E7" s="37">
        <v>611000</v>
      </c>
      <c r="F7" s="24">
        <v>586.92110100000002</v>
      </c>
      <c r="G7" s="25">
        <v>20.3225359643763</v>
      </c>
      <c r="H7" s="29">
        <v>7.0396062700124898E-2</v>
      </c>
      <c r="I7" s="38"/>
    </row>
    <row r="8" spans="1:10" x14ac:dyDescent="0.2">
      <c r="B8" s="23" t="s">
        <v>195</v>
      </c>
      <c r="C8" s="23" t="s">
        <v>196</v>
      </c>
      <c r="D8" s="23" t="s">
        <v>101</v>
      </c>
      <c r="E8" s="37">
        <v>578200</v>
      </c>
      <c r="F8" s="24">
        <v>568.18557599999997</v>
      </c>
      <c r="G8" s="25">
        <v>19.673805871054999</v>
      </c>
      <c r="H8" s="29">
        <v>7.1885215880500106E-2</v>
      </c>
      <c r="I8" s="38"/>
    </row>
    <row r="9" spans="1:10" x14ac:dyDescent="0.2">
      <c r="B9" s="22" t="s">
        <v>97</v>
      </c>
      <c r="C9" s="22"/>
      <c r="D9" s="22"/>
      <c r="E9" s="22"/>
      <c r="F9" s="27">
        <f>SUM(F6:F8)</f>
        <v>2790.3565997999999</v>
      </c>
      <c r="G9" s="28">
        <f>SUM(G6:G8)</f>
        <v>96.617964929617088</v>
      </c>
      <c r="H9" s="35"/>
      <c r="I9" s="22"/>
    </row>
    <row r="10" spans="1:10" x14ac:dyDescent="0.2">
      <c r="B10" s="22"/>
      <c r="C10" s="23"/>
      <c r="D10" s="23"/>
      <c r="E10" s="23"/>
      <c r="F10" s="24"/>
      <c r="G10" s="25"/>
      <c r="H10" s="26"/>
      <c r="I10" s="23"/>
    </row>
    <row r="11" spans="1:10" x14ac:dyDescent="0.2">
      <c r="B11" s="22" t="s">
        <v>22</v>
      </c>
      <c r="C11" s="22"/>
      <c r="D11" s="22"/>
      <c r="E11" s="22"/>
      <c r="F11" s="27">
        <v>18.8578835</v>
      </c>
      <c r="G11" s="28">
        <v>0.65296683828167301</v>
      </c>
      <c r="H11" s="29">
        <v>6.1600000000000002E-2</v>
      </c>
      <c r="I11" s="29"/>
    </row>
    <row r="12" spans="1:10" x14ac:dyDescent="0.2">
      <c r="B12" s="23"/>
      <c r="C12" s="23"/>
      <c r="D12" s="23"/>
      <c r="E12" s="23"/>
      <c r="F12" s="24"/>
      <c r="G12" s="25"/>
      <c r="H12" s="26"/>
      <c r="I12" s="23"/>
    </row>
    <row r="13" spans="1:10" x14ac:dyDescent="0.2">
      <c r="B13" s="36" t="s">
        <v>24</v>
      </c>
      <c r="C13" s="36"/>
      <c r="D13" s="36"/>
      <c r="E13" s="36"/>
      <c r="F13" s="27">
        <f>F14-(F9+F11)</f>
        <v>78.81633150000016</v>
      </c>
      <c r="G13" s="28">
        <f>G14-(G9+G11)</f>
        <v>2.7290682321012412</v>
      </c>
      <c r="H13" s="35"/>
      <c r="I13" s="22"/>
    </row>
    <row r="14" spans="1:10" x14ac:dyDescent="0.2">
      <c r="B14" s="30" t="s">
        <v>23</v>
      </c>
      <c r="C14" s="30"/>
      <c r="D14" s="30"/>
      <c r="E14" s="30"/>
      <c r="F14" s="31">
        <v>2888.0308147999999</v>
      </c>
      <c r="G14" s="32">
        <v>100</v>
      </c>
      <c r="H14" s="33"/>
      <c r="I14" s="34"/>
    </row>
    <row r="16" spans="1:10" ht="39.950000000000003" customHeight="1" x14ac:dyDescent="0.2">
      <c r="B16" s="135" t="s">
        <v>107</v>
      </c>
      <c r="C16" s="135"/>
      <c r="D16" s="135"/>
      <c r="E16" s="135"/>
      <c r="F16" s="135"/>
      <c r="G16" s="135"/>
      <c r="H16" s="135"/>
      <c r="I16" s="135"/>
    </row>
    <row r="17" spans="2:5" x14ac:dyDescent="0.2">
      <c r="B17" s="15"/>
    </row>
    <row r="18" spans="2:5" x14ac:dyDescent="0.2">
      <c r="B18" s="15" t="s">
        <v>1460</v>
      </c>
      <c r="C18" s="15"/>
      <c r="D18" s="44"/>
      <c r="E18" s="15"/>
    </row>
    <row r="19" spans="2:5" x14ac:dyDescent="0.2">
      <c r="B19" s="15"/>
      <c r="C19" s="15"/>
      <c r="D19" s="44"/>
      <c r="E19" s="15"/>
    </row>
    <row r="20" spans="2:5" x14ac:dyDescent="0.2">
      <c r="B20" s="65" t="s">
        <v>1465</v>
      </c>
      <c r="E20" s="15"/>
    </row>
    <row r="21" spans="2:5" x14ac:dyDescent="0.2">
      <c r="B21" s="65"/>
      <c r="E21" s="15"/>
    </row>
    <row r="22" spans="2:5" x14ac:dyDescent="0.2">
      <c r="B22" s="81" t="s">
        <v>1466</v>
      </c>
      <c r="E22" s="15"/>
    </row>
    <row r="23" spans="2:5" x14ac:dyDescent="0.2">
      <c r="B23" s="81" t="s">
        <v>1467</v>
      </c>
      <c r="E23" s="15"/>
    </row>
    <row r="24" spans="2:5" x14ac:dyDescent="0.2">
      <c r="B24" s="65"/>
      <c r="E24" s="15"/>
    </row>
    <row r="25" spans="2:5" ht="22.5" x14ac:dyDescent="0.2">
      <c r="B25" s="82" t="s">
        <v>1468</v>
      </c>
      <c r="C25" s="88" t="s">
        <v>1469</v>
      </c>
      <c r="D25" s="88" t="s">
        <v>1470</v>
      </c>
      <c r="E25" s="15"/>
    </row>
    <row r="26" spans="2:5" x14ac:dyDescent="0.2">
      <c r="B26" s="83" t="s">
        <v>1535</v>
      </c>
      <c r="C26" s="112">
        <v>10.0359</v>
      </c>
      <c r="D26" s="112">
        <v>10.065099999999999</v>
      </c>
      <c r="E26" s="15"/>
    </row>
    <row r="27" spans="2:5" x14ac:dyDescent="0.2">
      <c r="B27" s="65"/>
      <c r="E27" s="15"/>
    </row>
    <row r="28" spans="2:5" x14ac:dyDescent="0.2">
      <c r="B28" s="81" t="s">
        <v>1472</v>
      </c>
      <c r="E28" s="15"/>
    </row>
    <row r="29" spans="2:5" x14ac:dyDescent="0.2">
      <c r="B29" s="81" t="s">
        <v>1473</v>
      </c>
      <c r="E29" s="15"/>
    </row>
    <row r="30" spans="2:5" x14ac:dyDescent="0.2">
      <c r="B30" s="81" t="s">
        <v>1474</v>
      </c>
      <c r="E30" s="15"/>
    </row>
    <row r="31" spans="2:5" x14ac:dyDescent="0.2">
      <c r="B31" s="84" t="s">
        <v>1479</v>
      </c>
      <c r="E31" s="15"/>
    </row>
    <row r="32" spans="2:5" x14ac:dyDescent="0.2">
      <c r="B32" s="81" t="s">
        <v>1475</v>
      </c>
      <c r="E32" s="15"/>
    </row>
    <row r="33" spans="2:9" x14ac:dyDescent="0.2">
      <c r="B33" s="15"/>
      <c r="C33" s="15"/>
      <c r="D33" s="44"/>
      <c r="E33" s="15"/>
    </row>
    <row r="34" spans="2:9" x14ac:dyDescent="0.2">
      <c r="B34" s="15"/>
      <c r="C34" s="15"/>
      <c r="D34" s="44"/>
      <c r="E34" s="15"/>
    </row>
    <row r="35" spans="2:9" x14ac:dyDescent="0.2">
      <c r="B35" s="15"/>
      <c r="C35" s="15"/>
      <c r="D35" s="44"/>
      <c r="E35" s="15"/>
    </row>
    <row r="36" spans="2:9" x14ac:dyDescent="0.2">
      <c r="B36" s="15"/>
      <c r="C36" s="15"/>
      <c r="D36" s="44"/>
      <c r="E36" s="15"/>
    </row>
    <row r="37" spans="2:9" x14ac:dyDescent="0.2">
      <c r="B37" s="15"/>
      <c r="C37" s="15"/>
      <c r="D37" s="44"/>
      <c r="E37" s="15"/>
    </row>
    <row r="38" spans="2:9" x14ac:dyDescent="0.2">
      <c r="B38" s="15"/>
      <c r="C38" s="15"/>
      <c r="D38" s="44"/>
      <c r="E38" s="15"/>
    </row>
    <row r="39" spans="2:9" x14ac:dyDescent="0.2">
      <c r="B39" s="15"/>
      <c r="C39" s="15"/>
      <c r="D39" s="44"/>
      <c r="E39" s="15"/>
    </row>
    <row r="41" spans="2:9" x14ac:dyDescent="0.2">
      <c r="B41" s="15" t="s">
        <v>26</v>
      </c>
      <c r="I41" s="11"/>
    </row>
    <row r="42" spans="2:9" x14ac:dyDescent="0.2">
      <c r="I42" s="11"/>
    </row>
    <row r="43" spans="2:9" x14ac:dyDescent="0.2">
      <c r="I43" s="11"/>
    </row>
    <row r="44" spans="2:9" x14ac:dyDescent="0.2">
      <c r="I44" s="11"/>
    </row>
    <row r="45" spans="2:9" x14ac:dyDescent="0.2">
      <c r="I45" s="11"/>
    </row>
    <row r="46" spans="2:9" x14ac:dyDescent="0.2">
      <c r="I46" s="11"/>
    </row>
    <row r="47" spans="2:9" x14ac:dyDescent="0.2">
      <c r="I47" s="11"/>
    </row>
    <row r="48" spans="2:9" x14ac:dyDescent="0.2">
      <c r="I48" s="11"/>
    </row>
    <row r="49" spans="2:9" x14ac:dyDescent="0.2">
      <c r="I49" s="11"/>
    </row>
    <row r="50" spans="2:9" x14ac:dyDescent="0.2">
      <c r="I50" s="11"/>
    </row>
    <row r="51" spans="2:9" x14ac:dyDescent="0.2">
      <c r="I51" s="11"/>
    </row>
    <row r="52" spans="2:9" x14ac:dyDescent="0.2">
      <c r="I52" s="11"/>
    </row>
    <row r="53" spans="2:9" x14ac:dyDescent="0.2">
      <c r="I53" s="11"/>
    </row>
    <row r="54" spans="2:9" x14ac:dyDescent="0.2">
      <c r="I54" s="11"/>
    </row>
    <row r="55" spans="2:9" x14ac:dyDescent="0.2">
      <c r="I55" s="11"/>
    </row>
    <row r="56" spans="2:9" x14ac:dyDescent="0.2">
      <c r="I56" s="11"/>
    </row>
    <row r="57" spans="2:9" x14ac:dyDescent="0.2">
      <c r="I57" s="11"/>
    </row>
    <row r="58" spans="2:9" x14ac:dyDescent="0.2">
      <c r="I58" s="11"/>
    </row>
    <row r="59" spans="2:9" x14ac:dyDescent="0.2">
      <c r="B59" s="15" t="s">
        <v>1431</v>
      </c>
      <c r="I59" s="11"/>
    </row>
    <row r="60" spans="2:9" x14ac:dyDescent="0.2">
      <c r="B60" s="15" t="s">
        <v>1435</v>
      </c>
      <c r="I60" s="11"/>
    </row>
    <row r="61" spans="2:9" x14ac:dyDescent="0.2">
      <c r="I61" s="11"/>
    </row>
    <row r="62" spans="2:9" x14ac:dyDescent="0.2">
      <c r="I62" s="11"/>
    </row>
    <row r="63" spans="2:9" x14ac:dyDescent="0.2">
      <c r="I63" s="11"/>
    </row>
    <row r="64" spans="2:9" x14ac:dyDescent="0.2">
      <c r="I64" s="11"/>
    </row>
    <row r="65" spans="9:9" x14ac:dyDescent="0.2">
      <c r="I65" s="11"/>
    </row>
    <row r="66" spans="9:9" x14ac:dyDescent="0.2">
      <c r="I66" s="11"/>
    </row>
    <row r="67" spans="9:9" x14ac:dyDescent="0.2">
      <c r="I67" s="11"/>
    </row>
    <row r="68" spans="9:9" x14ac:dyDescent="0.2">
      <c r="I68" s="11"/>
    </row>
    <row r="69" spans="9:9" x14ac:dyDescent="0.2">
      <c r="I69" s="11"/>
    </row>
    <row r="70" spans="9:9" x14ac:dyDescent="0.2">
      <c r="I70" s="11"/>
    </row>
    <row r="71" spans="9:9" x14ac:dyDescent="0.2">
      <c r="I71" s="11"/>
    </row>
    <row r="72" spans="9:9" x14ac:dyDescent="0.2">
      <c r="I72" s="11"/>
    </row>
    <row r="73" spans="9:9" x14ac:dyDescent="0.2">
      <c r="I73" s="11"/>
    </row>
    <row r="74" spans="9:9" x14ac:dyDescent="0.2">
      <c r="I74" s="11"/>
    </row>
    <row r="75" spans="9:9" x14ac:dyDescent="0.2">
      <c r="I75" s="11"/>
    </row>
    <row r="76" spans="9:9" x14ac:dyDescent="0.2">
      <c r="I76" s="11"/>
    </row>
    <row r="77" spans="9:9" x14ac:dyDescent="0.2">
      <c r="I77" s="11"/>
    </row>
    <row r="78" spans="9:9" x14ac:dyDescent="0.2">
      <c r="I78" s="11"/>
    </row>
    <row r="79" spans="9:9" x14ac:dyDescent="0.2">
      <c r="I79" s="11"/>
    </row>
    <row r="80" spans="9:9" x14ac:dyDescent="0.2">
      <c r="I80" s="11"/>
    </row>
    <row r="81" spans="9:9" x14ac:dyDescent="0.2">
      <c r="I81" s="11"/>
    </row>
    <row r="82" spans="9:9" x14ac:dyDescent="0.2">
      <c r="I82" s="11"/>
    </row>
    <row r="83" spans="9:9" x14ac:dyDescent="0.2">
      <c r="I83" s="11"/>
    </row>
    <row r="84" spans="9:9" x14ac:dyDescent="0.2">
      <c r="I84" s="11"/>
    </row>
    <row r="85" spans="9:9" x14ac:dyDescent="0.2">
      <c r="I85" s="11"/>
    </row>
    <row r="86" spans="9:9" x14ac:dyDescent="0.2">
      <c r="I86" s="11"/>
    </row>
    <row r="87" spans="9:9" x14ac:dyDescent="0.2">
      <c r="I87" s="11"/>
    </row>
    <row r="88" spans="9:9" x14ac:dyDescent="0.2">
      <c r="I88" s="11"/>
    </row>
    <row r="89" spans="9:9" x14ac:dyDescent="0.2">
      <c r="I89" s="11"/>
    </row>
    <row r="90" spans="9:9" x14ac:dyDescent="0.2">
      <c r="I90" s="11"/>
    </row>
    <row r="91" spans="9:9" x14ac:dyDescent="0.2">
      <c r="I91" s="11"/>
    </row>
    <row r="92" spans="9:9" x14ac:dyDescent="0.2">
      <c r="I92" s="11"/>
    </row>
    <row r="93" spans="9:9" x14ac:dyDescent="0.2">
      <c r="I93" s="11"/>
    </row>
    <row r="94" spans="9:9" x14ac:dyDescent="0.2">
      <c r="I94" s="11"/>
    </row>
    <row r="95" spans="9:9" x14ac:dyDescent="0.2">
      <c r="I95" s="11"/>
    </row>
    <row r="96" spans="9:9" x14ac:dyDescent="0.2">
      <c r="I96" s="11"/>
    </row>
    <row r="97" spans="9:9" x14ac:dyDescent="0.2">
      <c r="I97" s="11"/>
    </row>
    <row r="98" spans="9:9" x14ac:dyDescent="0.2">
      <c r="I98" s="11"/>
    </row>
    <row r="99" spans="9:9" x14ac:dyDescent="0.2">
      <c r="I99" s="11"/>
    </row>
    <row r="100" spans="9:9" x14ac:dyDescent="0.2">
      <c r="I100" s="11"/>
    </row>
    <row r="101" spans="9:9" x14ac:dyDescent="0.2">
      <c r="I101" s="11"/>
    </row>
    <row r="102" spans="9:9" x14ac:dyDescent="0.2">
      <c r="I102" s="11"/>
    </row>
    <row r="103" spans="9:9" x14ac:dyDescent="0.2">
      <c r="I103" s="11"/>
    </row>
    <row r="104" spans="9:9" x14ac:dyDescent="0.2">
      <c r="I104" s="11"/>
    </row>
    <row r="105" spans="9:9" x14ac:dyDescent="0.2">
      <c r="I105" s="11"/>
    </row>
    <row r="106" spans="9:9" x14ac:dyDescent="0.2">
      <c r="I106" s="11"/>
    </row>
    <row r="107" spans="9:9" x14ac:dyDescent="0.2">
      <c r="I107" s="11"/>
    </row>
    <row r="108" spans="9:9" x14ac:dyDescent="0.2">
      <c r="I108" s="11"/>
    </row>
    <row r="109" spans="9:9" x14ac:dyDescent="0.2">
      <c r="I109" s="11"/>
    </row>
    <row r="110" spans="9:9" x14ac:dyDescent="0.2">
      <c r="I110" s="11"/>
    </row>
    <row r="111" spans="9:9" x14ac:dyDescent="0.2">
      <c r="I111" s="11"/>
    </row>
    <row r="112" spans="9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  <row r="385" spans="9:9" x14ac:dyDescent="0.2">
      <c r="I385" s="11"/>
    </row>
    <row r="386" spans="9:9" x14ac:dyDescent="0.2">
      <c r="I386" s="11"/>
    </row>
    <row r="387" spans="9:9" x14ac:dyDescent="0.2">
      <c r="I387" s="11"/>
    </row>
    <row r="388" spans="9:9" x14ac:dyDescent="0.2">
      <c r="I388" s="11"/>
    </row>
    <row r="389" spans="9:9" x14ac:dyDescent="0.2">
      <c r="I389" s="11"/>
    </row>
    <row r="390" spans="9:9" x14ac:dyDescent="0.2">
      <c r="I390" s="11"/>
    </row>
    <row r="391" spans="9:9" x14ac:dyDescent="0.2">
      <c r="I391" s="11"/>
    </row>
    <row r="392" spans="9:9" x14ac:dyDescent="0.2">
      <c r="I392" s="11"/>
    </row>
    <row r="393" spans="9:9" x14ac:dyDescent="0.2">
      <c r="I393" s="11"/>
    </row>
    <row r="394" spans="9:9" x14ac:dyDescent="0.2">
      <c r="I394" s="11"/>
    </row>
    <row r="395" spans="9:9" x14ac:dyDescent="0.2">
      <c r="I395" s="11"/>
    </row>
    <row r="396" spans="9:9" x14ac:dyDescent="0.2">
      <c r="I396" s="11"/>
    </row>
    <row r="397" spans="9:9" x14ac:dyDescent="0.2">
      <c r="I397" s="11"/>
    </row>
    <row r="398" spans="9:9" x14ac:dyDescent="0.2">
      <c r="I398" s="11"/>
    </row>
    <row r="399" spans="9:9" x14ac:dyDescent="0.2">
      <c r="I399" s="11"/>
    </row>
    <row r="400" spans="9:9" x14ac:dyDescent="0.2">
      <c r="I400" s="11"/>
    </row>
    <row r="401" spans="9:9" x14ac:dyDescent="0.2">
      <c r="I401" s="11"/>
    </row>
    <row r="402" spans="9:9" x14ac:dyDescent="0.2">
      <c r="I402" s="11"/>
    </row>
    <row r="403" spans="9:9" x14ac:dyDescent="0.2">
      <c r="I403" s="11"/>
    </row>
    <row r="404" spans="9:9" x14ac:dyDescent="0.2">
      <c r="I404" s="11"/>
    </row>
    <row r="405" spans="9:9" x14ac:dyDescent="0.2">
      <c r="I405" s="11"/>
    </row>
    <row r="406" spans="9:9" x14ac:dyDescent="0.2">
      <c r="I406" s="11"/>
    </row>
    <row r="407" spans="9:9" x14ac:dyDescent="0.2">
      <c r="I407" s="11"/>
    </row>
    <row r="408" spans="9:9" x14ac:dyDescent="0.2">
      <c r="I408" s="11"/>
    </row>
    <row r="409" spans="9:9" x14ac:dyDescent="0.2">
      <c r="I409" s="11"/>
    </row>
    <row r="410" spans="9:9" x14ac:dyDescent="0.2">
      <c r="I410" s="11"/>
    </row>
    <row r="411" spans="9:9" x14ac:dyDescent="0.2">
      <c r="I411" s="11"/>
    </row>
    <row r="412" spans="9:9" x14ac:dyDescent="0.2">
      <c r="I412" s="11"/>
    </row>
    <row r="413" spans="9:9" x14ac:dyDescent="0.2">
      <c r="I413" s="11"/>
    </row>
    <row r="414" spans="9:9" x14ac:dyDescent="0.2">
      <c r="I414" s="11"/>
    </row>
    <row r="415" spans="9:9" x14ac:dyDescent="0.2">
      <c r="I415" s="11"/>
    </row>
    <row r="416" spans="9:9" x14ac:dyDescent="0.2">
      <c r="I416" s="11"/>
    </row>
    <row r="417" spans="9:9" x14ac:dyDescent="0.2">
      <c r="I417" s="11"/>
    </row>
    <row r="418" spans="9:9" x14ac:dyDescent="0.2">
      <c r="I418" s="11"/>
    </row>
    <row r="419" spans="9:9" x14ac:dyDescent="0.2">
      <c r="I419" s="11"/>
    </row>
    <row r="420" spans="9:9" x14ac:dyDescent="0.2">
      <c r="I420" s="11"/>
    </row>
    <row r="421" spans="9:9" x14ac:dyDescent="0.2">
      <c r="I421" s="11"/>
    </row>
    <row r="422" spans="9:9" x14ac:dyDescent="0.2">
      <c r="I422" s="11"/>
    </row>
    <row r="423" spans="9:9" x14ac:dyDescent="0.2">
      <c r="I423" s="11"/>
    </row>
    <row r="424" spans="9:9" x14ac:dyDescent="0.2">
      <c r="I424" s="11"/>
    </row>
    <row r="425" spans="9:9" x14ac:dyDescent="0.2">
      <c r="I425" s="11"/>
    </row>
    <row r="426" spans="9:9" x14ac:dyDescent="0.2">
      <c r="I426" s="11"/>
    </row>
    <row r="427" spans="9:9" x14ac:dyDescent="0.2">
      <c r="I427" s="11"/>
    </row>
    <row r="428" spans="9:9" x14ac:dyDescent="0.2">
      <c r="I428" s="11"/>
    </row>
    <row r="429" spans="9:9" x14ac:dyDescent="0.2">
      <c r="I429" s="11"/>
    </row>
    <row r="430" spans="9:9" x14ac:dyDescent="0.2">
      <c r="I430" s="11"/>
    </row>
    <row r="431" spans="9:9" x14ac:dyDescent="0.2">
      <c r="I431" s="11"/>
    </row>
    <row r="432" spans="9:9" x14ac:dyDescent="0.2">
      <c r="I432" s="11"/>
    </row>
    <row r="433" spans="9:9" x14ac:dyDescent="0.2">
      <c r="I433" s="11"/>
    </row>
    <row r="434" spans="9:9" x14ac:dyDescent="0.2">
      <c r="I434" s="11"/>
    </row>
    <row r="435" spans="9:9" x14ac:dyDescent="0.2">
      <c r="I435" s="11"/>
    </row>
    <row r="436" spans="9:9" x14ac:dyDescent="0.2">
      <c r="I436" s="11"/>
    </row>
    <row r="437" spans="9:9" x14ac:dyDescent="0.2">
      <c r="I437" s="11"/>
    </row>
    <row r="438" spans="9:9" x14ac:dyDescent="0.2">
      <c r="I438" s="11"/>
    </row>
    <row r="439" spans="9:9" x14ac:dyDescent="0.2">
      <c r="I439" s="11"/>
    </row>
    <row r="440" spans="9:9" x14ac:dyDescent="0.2">
      <c r="I440" s="11"/>
    </row>
    <row r="441" spans="9:9" x14ac:dyDescent="0.2">
      <c r="I441" s="11"/>
    </row>
    <row r="442" spans="9:9" x14ac:dyDescent="0.2">
      <c r="I442" s="11"/>
    </row>
    <row r="443" spans="9:9" x14ac:dyDescent="0.2">
      <c r="I443" s="11"/>
    </row>
    <row r="444" spans="9:9" x14ac:dyDescent="0.2">
      <c r="I444" s="11"/>
    </row>
    <row r="445" spans="9:9" x14ac:dyDescent="0.2">
      <c r="I445" s="11"/>
    </row>
    <row r="446" spans="9:9" x14ac:dyDescent="0.2">
      <c r="I446" s="11"/>
    </row>
    <row r="447" spans="9:9" x14ac:dyDescent="0.2">
      <c r="I447" s="11"/>
    </row>
    <row r="448" spans="9:9" x14ac:dyDescent="0.2">
      <c r="I448" s="11"/>
    </row>
    <row r="449" spans="9:9" x14ac:dyDescent="0.2">
      <c r="I449" s="11"/>
    </row>
    <row r="450" spans="9:9" x14ac:dyDescent="0.2">
      <c r="I450" s="11"/>
    </row>
    <row r="451" spans="9:9" x14ac:dyDescent="0.2">
      <c r="I451" s="11"/>
    </row>
    <row r="452" spans="9:9" x14ac:dyDescent="0.2">
      <c r="I452" s="11"/>
    </row>
    <row r="453" spans="9:9" x14ac:dyDescent="0.2">
      <c r="I453" s="11"/>
    </row>
    <row r="454" spans="9:9" x14ac:dyDescent="0.2">
      <c r="I454" s="11"/>
    </row>
    <row r="455" spans="9:9" x14ac:dyDescent="0.2">
      <c r="I455" s="11"/>
    </row>
    <row r="456" spans="9:9" x14ac:dyDescent="0.2">
      <c r="I456" s="11"/>
    </row>
    <row r="457" spans="9:9" x14ac:dyDescent="0.2">
      <c r="I457" s="11"/>
    </row>
    <row r="458" spans="9:9" x14ac:dyDescent="0.2">
      <c r="I458" s="11"/>
    </row>
    <row r="459" spans="9:9" x14ac:dyDescent="0.2">
      <c r="I459" s="11"/>
    </row>
    <row r="460" spans="9:9" x14ac:dyDescent="0.2">
      <c r="I460" s="11"/>
    </row>
    <row r="461" spans="9:9" x14ac:dyDescent="0.2">
      <c r="I461" s="11"/>
    </row>
    <row r="462" spans="9:9" x14ac:dyDescent="0.2">
      <c r="I462" s="11"/>
    </row>
    <row r="463" spans="9:9" x14ac:dyDescent="0.2">
      <c r="I463" s="11"/>
    </row>
    <row r="464" spans="9:9" x14ac:dyDescent="0.2">
      <c r="I464" s="11"/>
    </row>
    <row r="465" spans="9:9" x14ac:dyDescent="0.2">
      <c r="I465" s="11"/>
    </row>
    <row r="466" spans="9:9" x14ac:dyDescent="0.2">
      <c r="I466" s="11"/>
    </row>
    <row r="467" spans="9:9" x14ac:dyDescent="0.2">
      <c r="I467" s="11"/>
    </row>
    <row r="468" spans="9:9" x14ac:dyDescent="0.2">
      <c r="I468" s="11"/>
    </row>
  </sheetData>
  <mergeCells count="2">
    <mergeCell ref="B1:C1"/>
    <mergeCell ref="B16:I16"/>
  </mergeCells>
  <conditionalFormatting sqref="G1:G3 G5:G15 G17:G79">
    <cfRule type="cellIs" dxfId="9" priority="2" stopIfTrue="1" operator="between">
      <formula>0.009</formula>
      <formula>-0.009</formula>
    </cfRule>
  </conditionalFormatting>
  <hyperlinks>
    <hyperlink ref="A2" location="Index!A1" display="-" xr:uid="{A4583414-EAC7-4B82-B594-76D258267748}"/>
  </hyperlinks>
  <pageMargins left="0.7" right="0.7" top="0.75" bottom="0.75" header="0.3" footer="0.3"/>
  <pageSetup paperSize="9" scale="60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9" max="450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FDE5-1096-418D-BFEC-3EFFF2FF7622}">
  <dimension ref="A1:J399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99.7109375" style="6" bestFit="1" customWidth="1"/>
    <col min="3" max="3" width="19.42578125" style="6" bestFit="1" customWidth="1"/>
    <col min="4" max="4" width="18.85546875" style="6" bestFit="1" customWidth="1"/>
    <col min="5" max="5" width="13.5703125" style="6" bestFit="1" customWidth="1"/>
    <col min="6" max="6" width="12.7109375" style="8" bestFit="1" customWidth="1"/>
    <col min="7" max="7" width="6.7109375" style="13" bestFit="1" customWidth="1"/>
    <col min="8" max="8" width="11.85546875" style="11" bestFit="1" customWidth="1"/>
    <col min="9" max="9" width="10.140625" style="6" bestFit="1" customWidth="1"/>
    <col min="10" max="16384" width="9.140625" style="6"/>
  </cols>
  <sheetData>
    <row r="1" spans="1:10" s="1" customFormat="1" ht="16.7" customHeight="1" x14ac:dyDescent="0.2">
      <c r="B1" s="133" t="s">
        <v>13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36.950000000000003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197</v>
      </c>
      <c r="C5" s="23"/>
      <c r="D5" s="23"/>
      <c r="E5" s="23"/>
      <c r="F5" s="24"/>
      <c r="G5" s="25"/>
      <c r="H5" s="26"/>
      <c r="I5" s="23"/>
    </row>
    <row r="6" spans="1:10" x14ac:dyDescent="0.2">
      <c r="B6" s="22" t="s">
        <v>198</v>
      </c>
      <c r="C6" s="23"/>
      <c r="D6" s="23"/>
      <c r="E6" s="23"/>
      <c r="F6" s="24"/>
      <c r="G6" s="25"/>
      <c r="H6" s="26"/>
      <c r="I6" s="23"/>
    </row>
    <row r="7" spans="1:10" x14ac:dyDescent="0.2">
      <c r="B7" s="23" t="s">
        <v>199</v>
      </c>
      <c r="C7" s="23" t="s">
        <v>200</v>
      </c>
      <c r="D7" s="23" t="s">
        <v>201</v>
      </c>
      <c r="E7" s="37">
        <v>6000</v>
      </c>
      <c r="F7" s="24">
        <v>6011.8440000000001</v>
      </c>
      <c r="G7" s="25">
        <v>7.2953748479620302</v>
      </c>
      <c r="H7" s="29">
        <v>7.5050000000000006E-2</v>
      </c>
      <c r="I7" s="38"/>
    </row>
    <row r="8" spans="1:10" x14ac:dyDescent="0.2">
      <c r="B8" s="23" t="s">
        <v>202</v>
      </c>
      <c r="C8" s="23" t="s">
        <v>203</v>
      </c>
      <c r="D8" s="23" t="s">
        <v>201</v>
      </c>
      <c r="E8" s="37">
        <v>5500</v>
      </c>
      <c r="F8" s="24">
        <v>5501.7049999999999</v>
      </c>
      <c r="G8" s="25">
        <v>6.6763209886861601</v>
      </c>
      <c r="H8" s="29">
        <v>7.485E-2</v>
      </c>
      <c r="I8" s="38"/>
    </row>
    <row r="9" spans="1:10" x14ac:dyDescent="0.2">
      <c r="B9" s="23" t="s">
        <v>204</v>
      </c>
      <c r="C9" s="23" t="s">
        <v>205</v>
      </c>
      <c r="D9" s="23" t="s">
        <v>206</v>
      </c>
      <c r="E9" s="37">
        <v>5000</v>
      </c>
      <c r="F9" s="24">
        <v>5010.1400000000003</v>
      </c>
      <c r="G9" s="25">
        <v>6.0798066850651002</v>
      </c>
      <c r="H9" s="29">
        <v>7.6100000000000001E-2</v>
      </c>
      <c r="I9" s="38"/>
    </row>
    <row r="10" spans="1:10" x14ac:dyDescent="0.2">
      <c r="B10" s="23" t="s">
        <v>207</v>
      </c>
      <c r="C10" s="23" t="s">
        <v>208</v>
      </c>
      <c r="D10" s="23" t="s">
        <v>201</v>
      </c>
      <c r="E10" s="37">
        <v>500</v>
      </c>
      <c r="F10" s="24">
        <v>5006.7849999999999</v>
      </c>
      <c r="G10" s="25">
        <v>6.0757353913630503</v>
      </c>
      <c r="H10" s="29">
        <v>7.7248999999999998E-2</v>
      </c>
      <c r="I10" s="38"/>
    </row>
    <row r="11" spans="1:10" x14ac:dyDescent="0.2">
      <c r="B11" s="23" t="s">
        <v>209</v>
      </c>
      <c r="C11" s="23" t="s">
        <v>210</v>
      </c>
      <c r="D11" s="23" t="s">
        <v>201</v>
      </c>
      <c r="E11" s="37">
        <v>5000</v>
      </c>
      <c r="F11" s="24">
        <v>4968.335</v>
      </c>
      <c r="G11" s="25">
        <v>6.0290763025869296</v>
      </c>
      <c r="H11" s="29">
        <v>7.6050000000000006E-2</v>
      </c>
      <c r="I11" s="38"/>
    </row>
    <row r="12" spans="1:10" x14ac:dyDescent="0.2">
      <c r="B12" s="23" t="s">
        <v>211</v>
      </c>
      <c r="C12" s="23" t="s">
        <v>212</v>
      </c>
      <c r="D12" s="23" t="s">
        <v>201</v>
      </c>
      <c r="E12" s="37">
        <v>250</v>
      </c>
      <c r="F12" s="24">
        <v>2566.3825000000002</v>
      </c>
      <c r="G12" s="25">
        <v>3.1143060832499798</v>
      </c>
      <c r="H12" s="29">
        <v>7.4711E-2</v>
      </c>
      <c r="I12" s="38"/>
    </row>
    <row r="13" spans="1:10" x14ac:dyDescent="0.2">
      <c r="B13" s="23" t="s">
        <v>213</v>
      </c>
      <c r="C13" s="23" t="s">
        <v>214</v>
      </c>
      <c r="D13" s="23" t="s">
        <v>201</v>
      </c>
      <c r="E13" s="37">
        <v>2500</v>
      </c>
      <c r="F13" s="24">
        <v>2508.84</v>
      </c>
      <c r="G13" s="25">
        <v>3.0444782388832898</v>
      </c>
      <c r="H13" s="29">
        <v>7.7588000000000004E-2</v>
      </c>
      <c r="I13" s="38"/>
    </row>
    <row r="14" spans="1:10" x14ac:dyDescent="0.2">
      <c r="B14" s="23" t="s">
        <v>215</v>
      </c>
      <c r="C14" s="23" t="s">
        <v>216</v>
      </c>
      <c r="D14" s="23" t="s">
        <v>201</v>
      </c>
      <c r="E14" s="37">
        <v>2500</v>
      </c>
      <c r="F14" s="24">
        <v>2498.5124999999998</v>
      </c>
      <c r="G14" s="25">
        <v>3.0319458139330902</v>
      </c>
      <c r="H14" s="29">
        <v>7.51E-2</v>
      </c>
      <c r="I14" s="38"/>
    </row>
    <row r="15" spans="1:10" x14ac:dyDescent="0.2">
      <c r="B15" s="23" t="s">
        <v>217</v>
      </c>
      <c r="C15" s="23" t="s">
        <v>218</v>
      </c>
      <c r="D15" s="23" t="s">
        <v>201</v>
      </c>
      <c r="E15" s="37">
        <v>2500</v>
      </c>
      <c r="F15" s="24">
        <v>2477.6275000000001</v>
      </c>
      <c r="G15" s="25">
        <v>3.0066018589502699</v>
      </c>
      <c r="H15" s="29">
        <v>7.7899999999999997E-2</v>
      </c>
      <c r="I15" s="38"/>
    </row>
    <row r="16" spans="1:10" x14ac:dyDescent="0.2">
      <c r="B16" s="22" t="s">
        <v>79</v>
      </c>
      <c r="C16" s="22"/>
      <c r="D16" s="22"/>
      <c r="E16" s="22"/>
      <c r="F16" s="39">
        <f>SUM(F6:F15)</f>
        <v>36550.171499999997</v>
      </c>
      <c r="G16" s="40">
        <f>SUM(G6:G15)</f>
        <v>44.353646210679905</v>
      </c>
      <c r="H16" s="35"/>
      <c r="I16" s="22"/>
    </row>
    <row r="17" spans="2:9" x14ac:dyDescent="0.2">
      <c r="B17" s="41" t="s">
        <v>219</v>
      </c>
      <c r="C17" s="46"/>
      <c r="D17" s="46"/>
      <c r="E17" s="46"/>
      <c r="F17" s="47"/>
      <c r="G17" s="48"/>
      <c r="H17" s="26"/>
      <c r="I17" s="23"/>
    </row>
    <row r="18" spans="2:9" x14ac:dyDescent="0.2">
      <c r="B18" s="22" t="s">
        <v>79</v>
      </c>
      <c r="C18" s="22"/>
      <c r="D18" s="22"/>
      <c r="E18" s="22"/>
      <c r="F18" s="49" t="s">
        <v>220</v>
      </c>
      <c r="G18" s="50" t="s">
        <v>220</v>
      </c>
      <c r="H18" s="35"/>
      <c r="I18" s="22"/>
    </row>
    <row r="19" spans="2:9" x14ac:dyDescent="0.2">
      <c r="B19" s="41" t="s">
        <v>97</v>
      </c>
      <c r="C19" s="41"/>
      <c r="D19" s="41"/>
      <c r="E19" s="41"/>
      <c r="F19" s="51">
        <f>F16</f>
        <v>36550.171499999997</v>
      </c>
      <c r="G19" s="52">
        <f>G16</f>
        <v>44.353646210679905</v>
      </c>
      <c r="H19" s="35"/>
      <c r="I19" s="22"/>
    </row>
    <row r="20" spans="2:9" x14ac:dyDescent="0.2">
      <c r="B20" s="22" t="s">
        <v>28</v>
      </c>
      <c r="C20" s="23"/>
      <c r="D20" s="23"/>
      <c r="E20" s="23"/>
      <c r="F20" s="24"/>
      <c r="G20" s="25"/>
      <c r="H20" s="26"/>
      <c r="I20" s="23"/>
    </row>
    <row r="21" spans="2:9" x14ac:dyDescent="0.2">
      <c r="B21" s="22" t="s">
        <v>29</v>
      </c>
      <c r="C21" s="23"/>
      <c r="D21" s="23"/>
      <c r="E21" s="23"/>
      <c r="F21" s="24"/>
      <c r="G21" s="25"/>
      <c r="H21" s="26"/>
      <c r="I21" s="23"/>
    </row>
    <row r="22" spans="2:9" x14ac:dyDescent="0.2">
      <c r="B22" s="23" t="s">
        <v>221</v>
      </c>
      <c r="C22" s="23" t="s">
        <v>222</v>
      </c>
      <c r="D22" s="23" t="s">
        <v>38</v>
      </c>
      <c r="E22" s="37">
        <v>1000</v>
      </c>
      <c r="F22" s="24">
        <v>4698.55</v>
      </c>
      <c r="G22" s="25">
        <v>5.7016921084266299</v>
      </c>
      <c r="H22" s="29">
        <v>7.2500999999999996E-2</v>
      </c>
      <c r="I22" s="38"/>
    </row>
    <row r="23" spans="2:9" x14ac:dyDescent="0.2">
      <c r="B23" s="23" t="s">
        <v>61</v>
      </c>
      <c r="C23" s="23" t="s">
        <v>62</v>
      </c>
      <c r="D23" s="23" t="s">
        <v>38</v>
      </c>
      <c r="E23" s="37">
        <v>1000</v>
      </c>
      <c r="F23" s="24">
        <v>4676.4399999999996</v>
      </c>
      <c r="G23" s="25">
        <v>5.6748616155049199</v>
      </c>
      <c r="H23" s="29">
        <v>7.3200000000000001E-2</v>
      </c>
      <c r="I23" s="38"/>
    </row>
    <row r="24" spans="2:9" x14ac:dyDescent="0.2">
      <c r="B24" s="23" t="s">
        <v>1459</v>
      </c>
      <c r="C24" s="23" t="s">
        <v>223</v>
      </c>
      <c r="D24" s="23" t="s">
        <v>38</v>
      </c>
      <c r="E24" s="37">
        <v>500</v>
      </c>
      <c r="F24" s="24">
        <v>2419.2525000000001</v>
      </c>
      <c r="G24" s="25">
        <v>2.9357637755353001</v>
      </c>
      <c r="H24" s="29">
        <v>7.2950000000000001E-2</v>
      </c>
      <c r="I24" s="38"/>
    </row>
    <row r="25" spans="2:9" x14ac:dyDescent="0.2">
      <c r="B25" s="23" t="s">
        <v>41</v>
      </c>
      <c r="C25" s="23" t="s">
        <v>42</v>
      </c>
      <c r="D25" s="23" t="s">
        <v>38</v>
      </c>
      <c r="E25" s="37">
        <v>500</v>
      </c>
      <c r="F25" s="24">
        <v>2376.4250000000002</v>
      </c>
      <c r="G25" s="25">
        <v>2.88379258894079</v>
      </c>
      <c r="H25" s="29">
        <v>7.3000999999999996E-2</v>
      </c>
      <c r="I25" s="38"/>
    </row>
    <row r="26" spans="2:9" x14ac:dyDescent="0.2">
      <c r="B26" s="23" t="s">
        <v>224</v>
      </c>
      <c r="C26" s="23" t="s">
        <v>225</v>
      </c>
      <c r="D26" s="23" t="s">
        <v>38</v>
      </c>
      <c r="E26" s="37">
        <v>500</v>
      </c>
      <c r="F26" s="24">
        <v>2358.08</v>
      </c>
      <c r="G26" s="25">
        <v>2.8615309248680298</v>
      </c>
      <c r="H26" s="29">
        <v>7.2499999999999995E-2</v>
      </c>
      <c r="I26" s="38"/>
    </row>
    <row r="27" spans="2:9" x14ac:dyDescent="0.2">
      <c r="B27" s="23" t="s">
        <v>73</v>
      </c>
      <c r="C27" s="23" t="s">
        <v>74</v>
      </c>
      <c r="D27" s="23" t="s">
        <v>35</v>
      </c>
      <c r="E27" s="37">
        <v>500</v>
      </c>
      <c r="F27" s="24">
        <v>2344.3674999999998</v>
      </c>
      <c r="G27" s="25">
        <v>2.8448908012050298</v>
      </c>
      <c r="H27" s="29">
        <v>7.3649999999999993E-2</v>
      </c>
      <c r="I27" s="38"/>
    </row>
    <row r="28" spans="2:9" x14ac:dyDescent="0.2">
      <c r="B28" s="23" t="s">
        <v>75</v>
      </c>
      <c r="C28" s="23" t="s">
        <v>76</v>
      </c>
      <c r="D28" s="23" t="s">
        <v>38</v>
      </c>
      <c r="E28" s="37">
        <v>500</v>
      </c>
      <c r="F28" s="24">
        <v>2342.6475</v>
      </c>
      <c r="G28" s="25">
        <v>2.8428035805887699</v>
      </c>
      <c r="H28" s="29">
        <v>7.2749999999999995E-2</v>
      </c>
      <c r="I28" s="38"/>
    </row>
    <row r="29" spans="2:9" x14ac:dyDescent="0.2">
      <c r="B29" s="23" t="s">
        <v>36</v>
      </c>
      <c r="C29" s="23" t="s">
        <v>37</v>
      </c>
      <c r="D29" s="23" t="s">
        <v>38</v>
      </c>
      <c r="E29" s="37">
        <v>500</v>
      </c>
      <c r="F29" s="24">
        <v>2342.21</v>
      </c>
      <c r="G29" s="25">
        <v>2.8422726741820199</v>
      </c>
      <c r="H29" s="29">
        <v>7.2749999999999995E-2</v>
      </c>
      <c r="I29" s="38"/>
    </row>
    <row r="30" spans="2:9" x14ac:dyDescent="0.2">
      <c r="B30" s="23" t="s">
        <v>55</v>
      </c>
      <c r="C30" s="23" t="s">
        <v>56</v>
      </c>
      <c r="D30" s="23" t="s">
        <v>38</v>
      </c>
      <c r="E30" s="37">
        <v>500</v>
      </c>
      <c r="F30" s="24">
        <v>2340.4625000000001</v>
      </c>
      <c r="G30" s="25">
        <v>2.8401520823059201</v>
      </c>
      <c r="H30" s="29">
        <v>7.2749999999999995E-2</v>
      </c>
      <c r="I30" s="38"/>
    </row>
    <row r="31" spans="2:9" x14ac:dyDescent="0.2">
      <c r="B31" s="23" t="s">
        <v>39</v>
      </c>
      <c r="C31" s="23" t="s">
        <v>40</v>
      </c>
      <c r="D31" s="23" t="s">
        <v>32</v>
      </c>
      <c r="E31" s="37">
        <v>500</v>
      </c>
      <c r="F31" s="24">
        <v>2337.4949999999999</v>
      </c>
      <c r="G31" s="25">
        <v>2.8365510199927</v>
      </c>
      <c r="H31" s="29">
        <v>7.2499999999999995E-2</v>
      </c>
      <c r="I31" s="38"/>
    </row>
    <row r="32" spans="2:9" x14ac:dyDescent="0.2">
      <c r="B32" s="22" t="s">
        <v>79</v>
      </c>
      <c r="C32" s="22"/>
      <c r="D32" s="22"/>
      <c r="E32" s="22"/>
      <c r="F32" s="27">
        <f>SUM(F21:F31)</f>
        <v>28235.929999999997</v>
      </c>
      <c r="G32" s="28">
        <f>SUM(G21:G31)</f>
        <v>34.264311171550105</v>
      </c>
      <c r="H32" s="35"/>
      <c r="I32" s="22"/>
    </row>
    <row r="33" spans="2:9" x14ac:dyDescent="0.2">
      <c r="B33" s="22" t="s">
        <v>80</v>
      </c>
      <c r="C33" s="23"/>
      <c r="D33" s="23"/>
      <c r="E33" s="23"/>
      <c r="F33" s="24"/>
      <c r="G33" s="25"/>
      <c r="H33" s="26"/>
      <c r="I33" s="23"/>
    </row>
    <row r="34" spans="2:9" x14ac:dyDescent="0.2">
      <c r="B34" s="23" t="s">
        <v>155</v>
      </c>
      <c r="C34" s="23" t="s">
        <v>156</v>
      </c>
      <c r="D34" s="23" t="s">
        <v>38</v>
      </c>
      <c r="E34" s="37">
        <v>500</v>
      </c>
      <c r="F34" s="24">
        <v>2466.4025000000001</v>
      </c>
      <c r="G34" s="25">
        <v>2.9929803174285099</v>
      </c>
      <c r="H34" s="29">
        <v>7.6493000000000005E-2</v>
      </c>
      <c r="I34" s="38"/>
    </row>
    <row r="35" spans="2:9" x14ac:dyDescent="0.2">
      <c r="B35" s="23" t="s">
        <v>226</v>
      </c>
      <c r="C35" s="23" t="s">
        <v>227</v>
      </c>
      <c r="D35" s="23" t="s">
        <v>38</v>
      </c>
      <c r="E35" s="37">
        <v>500</v>
      </c>
      <c r="F35" s="24">
        <v>2332.7600000000002</v>
      </c>
      <c r="G35" s="25">
        <v>2.8308050957962201</v>
      </c>
      <c r="H35" s="29">
        <v>7.5847999999999999E-2</v>
      </c>
      <c r="I35" s="38"/>
    </row>
    <row r="36" spans="2:9" x14ac:dyDescent="0.2">
      <c r="B36" s="22" t="s">
        <v>79</v>
      </c>
      <c r="C36" s="22"/>
      <c r="D36" s="22"/>
      <c r="E36" s="22"/>
      <c r="F36" s="27">
        <f>SUM(F33:F35)</f>
        <v>4799.1625000000004</v>
      </c>
      <c r="G36" s="28">
        <f>SUM(G33:G35)</f>
        <v>5.82378541322473</v>
      </c>
      <c r="H36" s="35"/>
      <c r="I36" s="22"/>
    </row>
    <row r="37" spans="2:9" x14ac:dyDescent="0.2">
      <c r="B37" s="22" t="s">
        <v>89</v>
      </c>
      <c r="C37" s="23"/>
      <c r="D37" s="23"/>
      <c r="E37" s="23"/>
      <c r="F37" s="24"/>
      <c r="G37" s="25"/>
      <c r="H37" s="26"/>
      <c r="I37" s="23"/>
    </row>
    <row r="38" spans="2:9" x14ac:dyDescent="0.2">
      <c r="B38" s="23" t="s">
        <v>228</v>
      </c>
      <c r="C38" s="23" t="s">
        <v>229</v>
      </c>
      <c r="D38" s="23" t="s">
        <v>101</v>
      </c>
      <c r="E38" s="37">
        <v>3000000</v>
      </c>
      <c r="F38" s="24">
        <v>2953.125</v>
      </c>
      <c r="G38" s="25">
        <v>3.58361824556457</v>
      </c>
      <c r="H38" s="29">
        <v>5.4148000000000002E-2</v>
      </c>
      <c r="I38" s="38"/>
    </row>
    <row r="39" spans="2:9" x14ac:dyDescent="0.2">
      <c r="B39" s="23" t="s">
        <v>230</v>
      </c>
      <c r="C39" s="23" t="s">
        <v>231</v>
      </c>
      <c r="D39" s="23" t="s">
        <v>101</v>
      </c>
      <c r="E39" s="37">
        <v>2500000</v>
      </c>
      <c r="F39" s="24">
        <v>2458.895</v>
      </c>
      <c r="G39" s="25">
        <v>2.9838699634886701</v>
      </c>
      <c r="H39" s="29">
        <v>5.3997000000000003E-2</v>
      </c>
      <c r="I39" s="38"/>
    </row>
    <row r="40" spans="2:9" x14ac:dyDescent="0.2">
      <c r="B40" s="23" t="s">
        <v>232</v>
      </c>
      <c r="C40" s="23" t="s">
        <v>233</v>
      </c>
      <c r="D40" s="23" t="s">
        <v>101</v>
      </c>
      <c r="E40" s="37">
        <v>2000000</v>
      </c>
      <c r="F40" s="24">
        <v>1973.2139999999999</v>
      </c>
      <c r="G40" s="25">
        <v>2.3944958959757701</v>
      </c>
      <c r="H40" s="29">
        <v>5.3858999999999997E-2</v>
      </c>
      <c r="I40" s="38"/>
    </row>
    <row r="41" spans="2:9" x14ac:dyDescent="0.2">
      <c r="B41" s="23" t="s">
        <v>181</v>
      </c>
      <c r="C41" s="23" t="s">
        <v>182</v>
      </c>
      <c r="D41" s="23" t="s">
        <v>101</v>
      </c>
      <c r="E41" s="37">
        <v>1000000</v>
      </c>
      <c r="F41" s="24">
        <v>994.75099999999998</v>
      </c>
      <c r="G41" s="25">
        <v>1.2071306949057701</v>
      </c>
      <c r="H41" s="29">
        <v>5.3499999999999999E-2</v>
      </c>
      <c r="I41" s="38"/>
    </row>
    <row r="42" spans="2:9" x14ac:dyDescent="0.2">
      <c r="B42" s="22" t="s">
        <v>79</v>
      </c>
      <c r="C42" s="22"/>
      <c r="D42" s="22"/>
      <c r="E42" s="22"/>
      <c r="F42" s="39">
        <f>SUM(F37:F41)</f>
        <v>8379.9850000000006</v>
      </c>
      <c r="G42" s="40">
        <f>SUM(G37:G41)</f>
        <v>10.16911479993478</v>
      </c>
      <c r="H42" s="35"/>
      <c r="I42" s="22"/>
    </row>
    <row r="43" spans="2:9" x14ac:dyDescent="0.2">
      <c r="B43" s="41" t="s">
        <v>97</v>
      </c>
      <c r="C43" s="41"/>
      <c r="D43" s="41"/>
      <c r="E43" s="41"/>
      <c r="F43" s="42">
        <f>+F32+F36+F42</f>
        <v>41415.077499999999</v>
      </c>
      <c r="G43" s="43">
        <f>+G32+G36+G42</f>
        <v>50.257211384709613</v>
      </c>
      <c r="H43" s="35"/>
      <c r="I43" s="22"/>
    </row>
    <row r="44" spans="2:9" x14ac:dyDescent="0.2">
      <c r="B44" s="22"/>
      <c r="C44" s="23"/>
      <c r="D44" s="23"/>
      <c r="E44" s="23"/>
      <c r="F44" s="24"/>
      <c r="G44" s="25"/>
      <c r="H44" s="26"/>
      <c r="I44" s="23"/>
    </row>
    <row r="45" spans="2:9" x14ac:dyDescent="0.2">
      <c r="B45" s="22" t="s">
        <v>22</v>
      </c>
      <c r="C45" s="22"/>
      <c r="D45" s="22"/>
      <c r="E45" s="22"/>
      <c r="F45" s="27">
        <v>2664.0976433999999</v>
      </c>
      <c r="G45" s="28">
        <v>3.2328834447758901</v>
      </c>
      <c r="H45" s="29">
        <v>6.1600000000000002E-2</v>
      </c>
      <c r="I45" s="29"/>
    </row>
    <row r="46" spans="2:9" x14ac:dyDescent="0.2">
      <c r="B46" s="23"/>
      <c r="C46" s="23"/>
      <c r="D46" s="23"/>
      <c r="E46" s="23"/>
      <c r="F46" s="24"/>
      <c r="G46" s="25"/>
      <c r="H46" s="26"/>
      <c r="I46" s="23"/>
    </row>
    <row r="47" spans="2:9" x14ac:dyDescent="0.2">
      <c r="B47" s="36" t="s">
        <v>24</v>
      </c>
      <c r="C47" s="36"/>
      <c r="D47" s="36"/>
      <c r="E47" s="36"/>
      <c r="F47" s="27">
        <f>F48-(F16+F32+F36+F42+F45)</f>
        <v>1776.8919021000038</v>
      </c>
      <c r="G47" s="28">
        <f>G48-(G16+G32+G36+G42+G45)</f>
        <v>2.1562589598346023</v>
      </c>
      <c r="H47" s="35"/>
      <c r="I47" s="22"/>
    </row>
    <row r="48" spans="2:9" x14ac:dyDescent="0.2">
      <c r="B48" s="30" t="s">
        <v>23</v>
      </c>
      <c r="C48" s="30"/>
      <c r="D48" s="30"/>
      <c r="E48" s="30"/>
      <c r="F48" s="31">
        <v>82406.238545500004</v>
      </c>
      <c r="G48" s="32">
        <v>100</v>
      </c>
      <c r="H48" s="33"/>
      <c r="I48" s="34"/>
    </row>
    <row r="50" spans="2:9" x14ac:dyDescent="0.2">
      <c r="B50" s="15" t="s">
        <v>106</v>
      </c>
    </row>
    <row r="51" spans="2:9" ht="39.950000000000003" customHeight="1" x14ac:dyDescent="0.2">
      <c r="B51" s="135" t="s">
        <v>107</v>
      </c>
      <c r="C51" s="135"/>
      <c r="D51" s="135"/>
      <c r="E51" s="135"/>
      <c r="F51" s="135"/>
      <c r="G51" s="135"/>
      <c r="H51" s="135"/>
      <c r="I51" s="135"/>
    </row>
    <row r="52" spans="2:9" x14ac:dyDescent="0.2">
      <c r="B52" s="15"/>
    </row>
    <row r="53" spans="2:9" x14ac:dyDescent="0.2">
      <c r="B53" s="65" t="s">
        <v>1465</v>
      </c>
    </row>
    <row r="54" spans="2:9" x14ac:dyDescent="0.2">
      <c r="B54" s="65"/>
    </row>
    <row r="55" spans="2:9" x14ac:dyDescent="0.2">
      <c r="B55" s="81" t="s">
        <v>1466</v>
      </c>
    </row>
    <row r="56" spans="2:9" x14ac:dyDescent="0.2">
      <c r="B56" s="81" t="s">
        <v>1467</v>
      </c>
    </row>
    <row r="57" spans="2:9" x14ac:dyDescent="0.2">
      <c r="B57" s="65"/>
    </row>
    <row r="58" spans="2:9" ht="22.5" x14ac:dyDescent="0.2">
      <c r="B58" s="82" t="s">
        <v>1468</v>
      </c>
      <c r="C58" s="88" t="s">
        <v>1480</v>
      </c>
      <c r="D58" s="85" t="s">
        <v>1470</v>
      </c>
    </row>
    <row r="59" spans="2:9" x14ac:dyDescent="0.2">
      <c r="B59" s="83" t="s">
        <v>1535</v>
      </c>
      <c r="C59" s="90" t="s">
        <v>1477</v>
      </c>
      <c r="D59" s="90">
        <v>1011.2369</v>
      </c>
    </row>
    <row r="60" spans="2:9" x14ac:dyDescent="0.2">
      <c r="B60" s="65"/>
    </row>
    <row r="61" spans="2:9" x14ac:dyDescent="0.2">
      <c r="B61" s="65" t="s">
        <v>1538</v>
      </c>
    </row>
    <row r="62" spans="2:9" x14ac:dyDescent="0.2">
      <c r="B62" s="65"/>
    </row>
    <row r="63" spans="2:9" x14ac:dyDescent="0.2">
      <c r="B63" s="81" t="s">
        <v>1472</v>
      </c>
    </row>
    <row r="64" spans="2:9" x14ac:dyDescent="0.2">
      <c r="B64" s="81" t="s">
        <v>1473</v>
      </c>
    </row>
    <row r="65" spans="2:9" x14ac:dyDescent="0.2">
      <c r="B65" s="81" t="s">
        <v>1474</v>
      </c>
    </row>
    <row r="66" spans="2:9" x14ac:dyDescent="0.2">
      <c r="B66" s="84" t="s">
        <v>1481</v>
      </c>
    </row>
    <row r="67" spans="2:9" x14ac:dyDescent="0.2">
      <c r="B67" s="81" t="s">
        <v>1475</v>
      </c>
    </row>
    <row r="68" spans="2:9" x14ac:dyDescent="0.2">
      <c r="B68" s="15"/>
    </row>
    <row r="70" spans="2:9" x14ac:dyDescent="0.2">
      <c r="B70" s="15" t="s">
        <v>26</v>
      </c>
      <c r="I70" s="11"/>
    </row>
    <row r="71" spans="2:9" x14ac:dyDescent="0.2">
      <c r="I71" s="11"/>
    </row>
    <row r="72" spans="2:9" x14ac:dyDescent="0.2">
      <c r="I72" s="11"/>
    </row>
    <row r="73" spans="2:9" x14ac:dyDescent="0.2">
      <c r="I73" s="11"/>
    </row>
    <row r="74" spans="2:9" x14ac:dyDescent="0.2">
      <c r="I74" s="11"/>
    </row>
    <row r="75" spans="2:9" x14ac:dyDescent="0.2">
      <c r="I75" s="11"/>
    </row>
    <row r="76" spans="2:9" x14ac:dyDescent="0.2">
      <c r="I76" s="11"/>
    </row>
    <row r="77" spans="2:9" x14ac:dyDescent="0.2">
      <c r="I77" s="11"/>
    </row>
    <row r="78" spans="2:9" x14ac:dyDescent="0.2">
      <c r="I78" s="11"/>
    </row>
    <row r="79" spans="2:9" x14ac:dyDescent="0.2">
      <c r="I79" s="11"/>
    </row>
    <row r="80" spans="2:9" x14ac:dyDescent="0.2">
      <c r="I80" s="11"/>
    </row>
    <row r="81" spans="2:9" x14ac:dyDescent="0.2">
      <c r="I81" s="11"/>
    </row>
    <row r="82" spans="2:9" x14ac:dyDescent="0.2">
      <c r="I82" s="11"/>
    </row>
    <row r="83" spans="2:9" x14ac:dyDescent="0.2">
      <c r="I83" s="11"/>
    </row>
    <row r="84" spans="2:9" x14ac:dyDescent="0.2">
      <c r="I84" s="11"/>
    </row>
    <row r="85" spans="2:9" x14ac:dyDescent="0.2">
      <c r="I85" s="11"/>
    </row>
    <row r="86" spans="2:9" x14ac:dyDescent="0.2">
      <c r="I86" s="11"/>
    </row>
    <row r="87" spans="2:9" x14ac:dyDescent="0.2">
      <c r="I87" s="11"/>
    </row>
    <row r="88" spans="2:9" x14ac:dyDescent="0.2">
      <c r="I88" s="11"/>
    </row>
    <row r="89" spans="2:9" x14ac:dyDescent="0.2">
      <c r="I89" s="11"/>
    </row>
    <row r="90" spans="2:9" x14ac:dyDescent="0.2">
      <c r="I90" s="11"/>
    </row>
    <row r="91" spans="2:9" x14ac:dyDescent="0.2">
      <c r="I91" s="11"/>
    </row>
    <row r="92" spans="2:9" x14ac:dyDescent="0.2">
      <c r="B92" s="15" t="s">
        <v>1431</v>
      </c>
      <c r="I92" s="11"/>
    </row>
    <row r="93" spans="2:9" x14ac:dyDescent="0.2">
      <c r="B93" s="15" t="s">
        <v>1436</v>
      </c>
      <c r="I93" s="11"/>
    </row>
    <row r="94" spans="2:9" x14ac:dyDescent="0.2">
      <c r="I94" s="11"/>
    </row>
    <row r="95" spans="2:9" x14ac:dyDescent="0.2">
      <c r="I95" s="11"/>
    </row>
    <row r="96" spans="2:9" x14ac:dyDescent="0.2">
      <c r="I96" s="11"/>
    </row>
    <row r="97" spans="9:9" x14ac:dyDescent="0.2">
      <c r="I97" s="11"/>
    </row>
    <row r="98" spans="9:9" x14ac:dyDescent="0.2">
      <c r="I98" s="11"/>
    </row>
    <row r="99" spans="9:9" x14ac:dyDescent="0.2">
      <c r="I99" s="11"/>
    </row>
    <row r="100" spans="9:9" x14ac:dyDescent="0.2">
      <c r="I100" s="11"/>
    </row>
    <row r="101" spans="9:9" x14ac:dyDescent="0.2">
      <c r="I101" s="11"/>
    </row>
    <row r="102" spans="9:9" x14ac:dyDescent="0.2">
      <c r="I102" s="11"/>
    </row>
    <row r="103" spans="9:9" x14ac:dyDescent="0.2">
      <c r="I103" s="11"/>
    </row>
    <row r="104" spans="9:9" x14ac:dyDescent="0.2">
      <c r="I104" s="11"/>
    </row>
    <row r="105" spans="9:9" x14ac:dyDescent="0.2">
      <c r="I105" s="11"/>
    </row>
    <row r="106" spans="9:9" x14ac:dyDescent="0.2">
      <c r="I106" s="11"/>
    </row>
    <row r="107" spans="9:9" x14ac:dyDescent="0.2">
      <c r="I107" s="11"/>
    </row>
    <row r="108" spans="9:9" x14ac:dyDescent="0.2">
      <c r="I108" s="11"/>
    </row>
    <row r="109" spans="9:9" x14ac:dyDescent="0.2">
      <c r="I109" s="11"/>
    </row>
    <row r="110" spans="9:9" x14ac:dyDescent="0.2">
      <c r="I110" s="11"/>
    </row>
    <row r="111" spans="9:9" x14ac:dyDescent="0.2">
      <c r="I111" s="11"/>
    </row>
    <row r="112" spans="9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  <row r="385" spans="9:9" x14ac:dyDescent="0.2">
      <c r="I385" s="11"/>
    </row>
    <row r="386" spans="9:9" x14ac:dyDescent="0.2">
      <c r="I386" s="11"/>
    </row>
    <row r="387" spans="9:9" x14ac:dyDescent="0.2">
      <c r="I387" s="11"/>
    </row>
    <row r="388" spans="9:9" x14ac:dyDescent="0.2">
      <c r="I388" s="11"/>
    </row>
    <row r="389" spans="9:9" x14ac:dyDescent="0.2">
      <c r="I389" s="11"/>
    </row>
    <row r="390" spans="9:9" x14ac:dyDescent="0.2">
      <c r="I390" s="11"/>
    </row>
    <row r="391" spans="9:9" x14ac:dyDescent="0.2">
      <c r="I391" s="11"/>
    </row>
    <row r="392" spans="9:9" x14ac:dyDescent="0.2">
      <c r="I392" s="11"/>
    </row>
    <row r="393" spans="9:9" x14ac:dyDescent="0.2">
      <c r="I393" s="11"/>
    </row>
    <row r="394" spans="9:9" x14ac:dyDescent="0.2">
      <c r="I394" s="11"/>
    </row>
    <row r="395" spans="9:9" x14ac:dyDescent="0.2">
      <c r="I395" s="11"/>
    </row>
    <row r="396" spans="9:9" x14ac:dyDescent="0.2">
      <c r="I396" s="11"/>
    </row>
    <row r="397" spans="9:9" x14ac:dyDescent="0.2">
      <c r="I397" s="11"/>
    </row>
    <row r="398" spans="9:9" x14ac:dyDescent="0.2">
      <c r="I398" s="11"/>
    </row>
    <row r="399" spans="9:9" x14ac:dyDescent="0.2">
      <c r="I399" s="11"/>
    </row>
  </sheetData>
  <mergeCells count="2">
    <mergeCell ref="B1:C1"/>
    <mergeCell ref="B51:I51"/>
  </mergeCells>
  <conditionalFormatting sqref="G1:G3 G5:G50 G52:G195">
    <cfRule type="cellIs" dxfId="8" priority="2" stopIfTrue="1" operator="between">
      <formula>0.009</formula>
      <formula>-0.009</formula>
    </cfRule>
  </conditionalFormatting>
  <hyperlinks>
    <hyperlink ref="A2" location="Index!A1" display="-" xr:uid="{BE2878B2-D600-4B46-B2F4-1027A5668573}"/>
  </hyperlinks>
  <pageMargins left="0.7" right="0.7" top="0.75" bottom="0.75" header="0.3" footer="0.3"/>
  <pageSetup paperSize="9" scale="43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16" min="1" max="8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E3D0-E315-4241-8FB8-11F07CE064A5}">
  <dimension ref="A1:J384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9.42578125" style="6" bestFit="1" customWidth="1"/>
    <col min="4" max="4" width="15.5703125" style="6" bestFit="1" customWidth="1"/>
    <col min="5" max="5" width="13.5703125" style="6" bestFit="1" customWidth="1"/>
    <col min="6" max="6" width="12.7109375" style="8" bestFit="1" customWidth="1"/>
    <col min="7" max="7" width="6.7109375" style="13" bestFit="1" customWidth="1"/>
    <col min="8" max="8" width="11.85546875" style="11" bestFit="1" customWidth="1"/>
    <col min="9" max="9" width="10.140625" style="6" bestFit="1" customWidth="1"/>
    <col min="10" max="16384" width="9.140625" style="6"/>
  </cols>
  <sheetData>
    <row r="1" spans="1:10" s="1" customFormat="1" ht="16.7" customHeight="1" x14ac:dyDescent="0.2">
      <c r="B1" s="133" t="s">
        <v>14</v>
      </c>
      <c r="C1" s="133"/>
      <c r="D1" s="10"/>
      <c r="F1" s="5"/>
      <c r="G1" s="13"/>
      <c r="H1" s="12"/>
    </row>
    <row r="2" spans="1:10" s="1" customFormat="1" ht="15" x14ac:dyDescent="0.25">
      <c r="A2" s="64" t="s">
        <v>1457</v>
      </c>
      <c r="F2" s="5"/>
      <c r="G2" s="13"/>
      <c r="H2" s="12"/>
    </row>
    <row r="3" spans="1:10" s="1" customFormat="1" ht="12" x14ac:dyDescent="0.2">
      <c r="B3" s="7" t="s">
        <v>1464</v>
      </c>
      <c r="C3" s="2"/>
      <c r="D3" s="3"/>
      <c r="E3" s="3"/>
      <c r="F3" s="4"/>
      <c r="G3" s="13"/>
      <c r="H3" s="12"/>
    </row>
    <row r="4" spans="1:10" s="1" customFormat="1" ht="25.5" customHeight="1" x14ac:dyDescent="0.2">
      <c r="B4" s="17" t="s">
        <v>7</v>
      </c>
      <c r="C4" s="17" t="s">
        <v>8</v>
      </c>
      <c r="D4" s="18" t="s">
        <v>105</v>
      </c>
      <c r="E4" s="18" t="s">
        <v>0</v>
      </c>
      <c r="F4" s="19" t="s">
        <v>4</v>
      </c>
      <c r="G4" s="20" t="s">
        <v>5</v>
      </c>
      <c r="H4" s="21" t="s">
        <v>6</v>
      </c>
      <c r="I4" s="19" t="s">
        <v>27</v>
      </c>
      <c r="J4" s="9"/>
    </row>
    <row r="5" spans="1:10" x14ac:dyDescent="0.2">
      <c r="B5" s="22" t="s">
        <v>197</v>
      </c>
      <c r="C5" s="23"/>
      <c r="D5" s="23"/>
      <c r="E5" s="23"/>
      <c r="F5" s="24"/>
      <c r="G5" s="25"/>
      <c r="H5" s="26"/>
      <c r="I5" s="23"/>
    </row>
    <row r="6" spans="1:10" x14ac:dyDescent="0.2">
      <c r="B6" s="22" t="s">
        <v>198</v>
      </c>
      <c r="C6" s="23"/>
      <c r="D6" s="23"/>
      <c r="E6" s="23"/>
      <c r="F6" s="24"/>
      <c r="G6" s="25"/>
      <c r="H6" s="26"/>
      <c r="I6" s="23"/>
    </row>
    <row r="7" spans="1:10" x14ac:dyDescent="0.2">
      <c r="B7" s="23" t="s">
        <v>234</v>
      </c>
      <c r="C7" s="23" t="s">
        <v>235</v>
      </c>
      <c r="D7" s="23" t="s">
        <v>201</v>
      </c>
      <c r="E7" s="37">
        <v>2500</v>
      </c>
      <c r="F7" s="24">
        <v>2503.7474999999999</v>
      </c>
      <c r="G7" s="25">
        <v>7.8642506877311096</v>
      </c>
      <c r="H7" s="29">
        <v>7.4700000000000003E-2</v>
      </c>
      <c r="I7" s="38"/>
    </row>
    <row r="8" spans="1:10" x14ac:dyDescent="0.2">
      <c r="B8" s="23" t="s">
        <v>236</v>
      </c>
      <c r="C8" s="23" t="s">
        <v>237</v>
      </c>
      <c r="D8" s="23" t="s">
        <v>201</v>
      </c>
      <c r="E8" s="37">
        <v>2500</v>
      </c>
      <c r="F8" s="24">
        <v>2502.8674999999998</v>
      </c>
      <c r="G8" s="25">
        <v>7.8614866148343001</v>
      </c>
      <c r="H8" s="29">
        <v>7.6100000000000001E-2</v>
      </c>
      <c r="I8" s="38"/>
    </row>
    <row r="9" spans="1:10" x14ac:dyDescent="0.2">
      <c r="B9" s="23" t="s">
        <v>238</v>
      </c>
      <c r="C9" s="23" t="s">
        <v>239</v>
      </c>
      <c r="D9" s="23" t="s">
        <v>240</v>
      </c>
      <c r="E9" s="37">
        <v>1250</v>
      </c>
      <c r="F9" s="24">
        <v>2501.6550000000002</v>
      </c>
      <c r="G9" s="25">
        <v>7.8576781621213696</v>
      </c>
      <c r="H9" s="29">
        <v>7.4399999999999994E-2</v>
      </c>
      <c r="I9" s="38"/>
    </row>
    <row r="10" spans="1:10" x14ac:dyDescent="0.2">
      <c r="B10" s="23" t="s">
        <v>241</v>
      </c>
      <c r="C10" s="23" t="s">
        <v>242</v>
      </c>
      <c r="D10" s="23" t="s">
        <v>201</v>
      </c>
      <c r="E10" s="37">
        <v>250</v>
      </c>
      <c r="F10" s="24">
        <v>2499.9124999999999</v>
      </c>
      <c r="G10" s="25">
        <v>7.8522049836864998</v>
      </c>
      <c r="H10" s="29">
        <v>7.5149999999999995E-2</v>
      </c>
      <c r="I10" s="38"/>
    </row>
    <row r="11" spans="1:10" x14ac:dyDescent="0.2">
      <c r="B11" s="23" t="s">
        <v>243</v>
      </c>
      <c r="C11" s="23" t="s">
        <v>244</v>
      </c>
      <c r="D11" s="23" t="s">
        <v>201</v>
      </c>
      <c r="E11" s="37">
        <v>2500</v>
      </c>
      <c r="F11" s="24">
        <v>2479.1725000000001</v>
      </c>
      <c r="G11" s="25">
        <v>7.78706081109579</v>
      </c>
      <c r="H11" s="29">
        <v>7.5399999999999995E-2</v>
      </c>
      <c r="I11" s="38"/>
    </row>
    <row r="12" spans="1:10" x14ac:dyDescent="0.2">
      <c r="B12" s="23" t="s">
        <v>245</v>
      </c>
      <c r="C12" s="23" t="s">
        <v>246</v>
      </c>
      <c r="D12" s="23" t="s">
        <v>201</v>
      </c>
      <c r="E12" s="37">
        <v>2500</v>
      </c>
      <c r="F12" s="24">
        <v>2477.16</v>
      </c>
      <c r="G12" s="25">
        <v>7.7807395648403102</v>
      </c>
      <c r="H12" s="29">
        <v>7.4434E-2</v>
      </c>
      <c r="I12" s="38"/>
    </row>
    <row r="13" spans="1:10" x14ac:dyDescent="0.2">
      <c r="B13" s="23" t="s">
        <v>247</v>
      </c>
      <c r="C13" s="23" t="s">
        <v>248</v>
      </c>
      <c r="D13" s="23" t="s">
        <v>201</v>
      </c>
      <c r="E13" s="37">
        <v>2500</v>
      </c>
      <c r="F13" s="24">
        <v>2465.7550000000001</v>
      </c>
      <c r="G13" s="25">
        <v>7.74491655189928</v>
      </c>
      <c r="H13" s="29">
        <v>7.5399999999999995E-2</v>
      </c>
      <c r="I13" s="38"/>
    </row>
    <row r="14" spans="1:10" x14ac:dyDescent="0.2">
      <c r="B14" s="22" t="s">
        <v>79</v>
      </c>
      <c r="C14" s="22"/>
      <c r="D14" s="22"/>
      <c r="E14" s="22"/>
      <c r="F14" s="39">
        <f>SUM(F6:F13)</f>
        <v>17430.27</v>
      </c>
      <c r="G14" s="40">
        <f>SUM(G6:G13)</f>
        <v>54.74833737620866</v>
      </c>
      <c r="H14" s="35"/>
      <c r="I14" s="22"/>
    </row>
    <row r="15" spans="1:10" x14ac:dyDescent="0.2">
      <c r="B15" s="41" t="s">
        <v>219</v>
      </c>
      <c r="C15" s="46"/>
      <c r="D15" s="46"/>
      <c r="E15" s="46"/>
      <c r="F15" s="47"/>
      <c r="G15" s="48"/>
      <c r="H15" s="26"/>
      <c r="I15" s="23"/>
    </row>
    <row r="16" spans="1:10" x14ac:dyDescent="0.2">
      <c r="B16" s="22" t="s">
        <v>79</v>
      </c>
      <c r="C16" s="22"/>
      <c r="D16" s="22"/>
      <c r="E16" s="22"/>
      <c r="F16" s="49" t="s">
        <v>220</v>
      </c>
      <c r="G16" s="50" t="s">
        <v>220</v>
      </c>
      <c r="H16" s="35"/>
      <c r="I16" s="22"/>
    </row>
    <row r="17" spans="2:9" x14ac:dyDescent="0.2">
      <c r="B17" s="41" t="s">
        <v>97</v>
      </c>
      <c r="C17" s="41"/>
      <c r="D17" s="41"/>
      <c r="E17" s="41"/>
      <c r="F17" s="51">
        <f>F14</f>
        <v>17430.27</v>
      </c>
      <c r="G17" s="52">
        <f>G14</f>
        <v>54.74833737620866</v>
      </c>
      <c r="H17" s="35"/>
      <c r="I17" s="22"/>
    </row>
    <row r="18" spans="2:9" x14ac:dyDescent="0.2">
      <c r="B18" s="22" t="s">
        <v>28</v>
      </c>
      <c r="C18" s="23"/>
      <c r="D18" s="23"/>
      <c r="E18" s="23"/>
      <c r="F18" s="24"/>
      <c r="G18" s="25"/>
      <c r="H18" s="26"/>
      <c r="I18" s="23"/>
    </row>
    <row r="19" spans="2:9" x14ac:dyDescent="0.2">
      <c r="B19" s="22" t="s">
        <v>29</v>
      </c>
      <c r="C19" s="23"/>
      <c r="D19" s="23"/>
      <c r="E19" s="23"/>
      <c r="F19" s="24"/>
      <c r="G19" s="25"/>
      <c r="H19" s="26"/>
      <c r="I19" s="23"/>
    </row>
    <row r="20" spans="2:9" x14ac:dyDescent="0.2">
      <c r="B20" s="23" t="s">
        <v>30</v>
      </c>
      <c r="C20" s="23" t="s">
        <v>31</v>
      </c>
      <c r="D20" s="23" t="s">
        <v>32</v>
      </c>
      <c r="E20" s="37">
        <v>700</v>
      </c>
      <c r="F20" s="24">
        <v>3272.3705</v>
      </c>
      <c r="G20" s="25">
        <v>10.278489326553901</v>
      </c>
      <c r="H20" s="29">
        <v>7.2749999999999995E-2</v>
      </c>
      <c r="I20" s="38"/>
    </row>
    <row r="21" spans="2:9" x14ac:dyDescent="0.2">
      <c r="B21" s="23" t="s">
        <v>59</v>
      </c>
      <c r="C21" s="23" t="s">
        <v>60</v>
      </c>
      <c r="D21" s="23" t="s">
        <v>32</v>
      </c>
      <c r="E21" s="37">
        <v>500</v>
      </c>
      <c r="F21" s="24">
        <v>2339.1525000000001</v>
      </c>
      <c r="G21" s="25">
        <v>7.3472591213103398</v>
      </c>
      <c r="H21" s="29">
        <v>7.2749999999999995E-2</v>
      </c>
      <c r="I21" s="38"/>
    </row>
    <row r="22" spans="2:9" x14ac:dyDescent="0.2">
      <c r="B22" s="23" t="s">
        <v>61</v>
      </c>
      <c r="C22" s="23" t="s">
        <v>62</v>
      </c>
      <c r="D22" s="23" t="s">
        <v>38</v>
      </c>
      <c r="E22" s="37">
        <v>500</v>
      </c>
      <c r="F22" s="24">
        <v>2338.2199999999998</v>
      </c>
      <c r="G22" s="25">
        <v>7.3443301463372999</v>
      </c>
      <c r="H22" s="29">
        <v>7.3200000000000001E-2</v>
      </c>
      <c r="I22" s="38"/>
    </row>
    <row r="23" spans="2:9" x14ac:dyDescent="0.2">
      <c r="B23" s="23" t="s">
        <v>45</v>
      </c>
      <c r="C23" s="23" t="s">
        <v>46</v>
      </c>
      <c r="D23" s="23" t="s">
        <v>32</v>
      </c>
      <c r="E23" s="37">
        <v>300</v>
      </c>
      <c r="F23" s="24">
        <v>1400.097</v>
      </c>
      <c r="G23" s="25">
        <v>4.3976933756859502</v>
      </c>
      <c r="H23" s="29">
        <v>7.2749999999999995E-2</v>
      </c>
      <c r="I23" s="38"/>
    </row>
    <row r="24" spans="2:9" x14ac:dyDescent="0.2">
      <c r="B24" s="22" t="s">
        <v>79</v>
      </c>
      <c r="C24" s="22"/>
      <c r="D24" s="22"/>
      <c r="E24" s="22"/>
      <c r="F24" s="39">
        <f>SUM(F19:F23)</f>
        <v>9349.84</v>
      </c>
      <c r="G24" s="40">
        <f>SUM(G19:G23)</f>
        <v>29.367771969887489</v>
      </c>
      <c r="H24" s="35"/>
      <c r="I24" s="22"/>
    </row>
    <row r="25" spans="2:9" x14ac:dyDescent="0.2">
      <c r="B25" s="41" t="s">
        <v>97</v>
      </c>
      <c r="C25" s="41"/>
      <c r="D25" s="41"/>
      <c r="E25" s="41"/>
      <c r="F25" s="42">
        <f>+F24</f>
        <v>9349.84</v>
      </c>
      <c r="G25" s="43">
        <f>+G24</f>
        <v>29.367771969887489</v>
      </c>
      <c r="H25" s="35"/>
      <c r="I25" s="22"/>
    </row>
    <row r="26" spans="2:9" x14ac:dyDescent="0.2">
      <c r="B26" s="22" t="s">
        <v>98</v>
      </c>
      <c r="C26" s="23"/>
      <c r="D26" s="23"/>
      <c r="E26" s="23"/>
      <c r="F26" s="24"/>
      <c r="G26" s="25"/>
      <c r="H26" s="26"/>
      <c r="I26" s="23"/>
    </row>
    <row r="27" spans="2:9" x14ac:dyDescent="0.2">
      <c r="B27" s="23" t="s">
        <v>99</v>
      </c>
      <c r="C27" s="23" t="s">
        <v>100</v>
      </c>
      <c r="D27" s="23" t="s">
        <v>101</v>
      </c>
      <c r="E27" s="37">
        <v>500000</v>
      </c>
      <c r="F27" s="24">
        <v>500.04950000000002</v>
      </c>
      <c r="G27" s="25">
        <v>1.57065144319649</v>
      </c>
      <c r="H27" s="29">
        <v>5.2416999999999998E-2</v>
      </c>
      <c r="I27" s="38"/>
    </row>
    <row r="28" spans="2:9" x14ac:dyDescent="0.2">
      <c r="B28" s="22" t="s">
        <v>97</v>
      </c>
      <c r="C28" s="22"/>
      <c r="D28" s="22"/>
      <c r="E28" s="22"/>
      <c r="F28" s="27">
        <f>SUM(F27:F27)</f>
        <v>500.04950000000002</v>
      </c>
      <c r="G28" s="28">
        <f>SUM(G27:G27)</f>
        <v>1.57065144319649</v>
      </c>
      <c r="H28" s="35"/>
      <c r="I28" s="22"/>
    </row>
    <row r="29" spans="2:9" x14ac:dyDescent="0.2">
      <c r="B29" s="22"/>
      <c r="C29" s="23"/>
      <c r="D29" s="23"/>
      <c r="E29" s="23"/>
      <c r="F29" s="24"/>
      <c r="G29" s="25"/>
      <c r="H29" s="26"/>
      <c r="I29" s="23"/>
    </row>
    <row r="30" spans="2:9" x14ac:dyDescent="0.2">
      <c r="B30" s="22" t="s">
        <v>22</v>
      </c>
      <c r="C30" s="22"/>
      <c r="D30" s="22"/>
      <c r="E30" s="22"/>
      <c r="F30" s="27">
        <v>6568.9806295999997</v>
      </c>
      <c r="G30" s="28">
        <v>20.6331151340238</v>
      </c>
      <c r="H30" s="29">
        <v>6.1600000000000002E-2</v>
      </c>
      <c r="I30" s="29"/>
    </row>
    <row r="31" spans="2:9" x14ac:dyDescent="0.2">
      <c r="B31" s="23"/>
      <c r="C31" s="23"/>
      <c r="D31" s="23"/>
      <c r="E31" s="23"/>
      <c r="F31" s="24"/>
      <c r="G31" s="25"/>
      <c r="H31" s="26"/>
      <c r="I31" s="23"/>
    </row>
    <row r="32" spans="2:9" x14ac:dyDescent="0.2">
      <c r="B32" s="36" t="s">
        <v>24</v>
      </c>
      <c r="C32" s="36"/>
      <c r="D32" s="36"/>
      <c r="E32" s="36"/>
      <c r="F32" s="27">
        <f>F33-(F14+F24+F28+F30)</f>
        <v>-2012.0637263000026</v>
      </c>
      <c r="G32" s="28">
        <f>G33-(G14+G24+G28+G30)</f>
        <v>-6.3198759233164452</v>
      </c>
      <c r="H32" s="35"/>
      <c r="I32" s="22"/>
    </row>
    <row r="33" spans="2:9" x14ac:dyDescent="0.2">
      <c r="B33" s="30" t="s">
        <v>23</v>
      </c>
      <c r="C33" s="30"/>
      <c r="D33" s="30"/>
      <c r="E33" s="30"/>
      <c r="F33" s="31">
        <v>31837.076403300001</v>
      </c>
      <c r="G33" s="32">
        <v>100</v>
      </c>
      <c r="H33" s="33"/>
      <c r="I33" s="34"/>
    </row>
    <row r="35" spans="2:9" x14ac:dyDescent="0.2">
      <c r="B35" s="15" t="s">
        <v>106</v>
      </c>
    </row>
    <row r="36" spans="2:9" ht="39.950000000000003" customHeight="1" x14ac:dyDescent="0.2">
      <c r="B36" s="135" t="s">
        <v>107</v>
      </c>
      <c r="C36" s="135"/>
      <c r="D36" s="135"/>
      <c r="E36" s="135"/>
      <c r="F36" s="135"/>
      <c r="G36" s="135"/>
      <c r="H36" s="135"/>
      <c r="I36" s="135"/>
    </row>
    <row r="37" spans="2:9" x14ac:dyDescent="0.2">
      <c r="B37" s="15"/>
    </row>
    <row r="38" spans="2:9" x14ac:dyDescent="0.2">
      <c r="B38" s="65" t="s">
        <v>1465</v>
      </c>
    </row>
    <row r="39" spans="2:9" x14ac:dyDescent="0.2">
      <c r="B39" s="65"/>
    </row>
    <row r="40" spans="2:9" x14ac:dyDescent="0.2">
      <c r="B40" s="81" t="s">
        <v>1466</v>
      </c>
    </row>
    <row r="41" spans="2:9" x14ac:dyDescent="0.2">
      <c r="B41" s="81" t="s">
        <v>1467</v>
      </c>
    </row>
    <row r="42" spans="2:9" x14ac:dyDescent="0.2">
      <c r="B42" s="65"/>
    </row>
    <row r="43" spans="2:9" ht="22.5" x14ac:dyDescent="0.2">
      <c r="B43" s="82" t="s">
        <v>1468</v>
      </c>
      <c r="C43" s="88" t="s">
        <v>1480</v>
      </c>
      <c r="D43" s="88" t="s">
        <v>1470</v>
      </c>
    </row>
    <row r="44" spans="2:9" x14ac:dyDescent="0.2">
      <c r="B44" s="83" t="s">
        <v>1535</v>
      </c>
      <c r="C44" s="86" t="s">
        <v>1477</v>
      </c>
      <c r="D44" s="90">
        <v>1007.7134</v>
      </c>
    </row>
    <row r="45" spans="2:9" x14ac:dyDescent="0.2">
      <c r="B45" s="65"/>
    </row>
    <row r="46" spans="2:9" x14ac:dyDescent="0.2">
      <c r="B46" s="65" t="s">
        <v>1538</v>
      </c>
    </row>
    <row r="47" spans="2:9" x14ac:dyDescent="0.2">
      <c r="B47" s="65"/>
    </row>
    <row r="48" spans="2:9" x14ac:dyDescent="0.2">
      <c r="B48" s="81" t="s">
        <v>1472</v>
      </c>
    </row>
    <row r="49" spans="2:9" x14ac:dyDescent="0.2">
      <c r="B49" s="81" t="s">
        <v>1473</v>
      </c>
    </row>
    <row r="50" spans="2:9" x14ac:dyDescent="0.2">
      <c r="B50" s="81" t="s">
        <v>1474</v>
      </c>
    </row>
    <row r="51" spans="2:9" x14ac:dyDescent="0.2">
      <c r="B51" s="84" t="s">
        <v>1482</v>
      </c>
    </row>
    <row r="52" spans="2:9" x14ac:dyDescent="0.2">
      <c r="B52" s="81" t="s">
        <v>1475</v>
      </c>
    </row>
    <row r="53" spans="2:9" x14ac:dyDescent="0.2">
      <c r="B53" s="15"/>
    </row>
    <row r="54" spans="2:9" x14ac:dyDescent="0.2">
      <c r="B54" s="15" t="s">
        <v>26</v>
      </c>
      <c r="I54" s="11"/>
    </row>
    <row r="55" spans="2:9" x14ac:dyDescent="0.2">
      <c r="I55" s="11"/>
    </row>
    <row r="56" spans="2:9" x14ac:dyDescent="0.2">
      <c r="I56" s="11"/>
    </row>
    <row r="57" spans="2:9" x14ac:dyDescent="0.2">
      <c r="I57" s="11"/>
    </row>
    <row r="58" spans="2:9" x14ac:dyDescent="0.2">
      <c r="I58" s="11"/>
    </row>
    <row r="59" spans="2:9" x14ac:dyDescent="0.2">
      <c r="I59" s="11"/>
    </row>
    <row r="60" spans="2:9" x14ac:dyDescent="0.2">
      <c r="I60" s="11"/>
    </row>
    <row r="61" spans="2:9" x14ac:dyDescent="0.2">
      <c r="I61" s="11"/>
    </row>
    <row r="62" spans="2:9" x14ac:dyDescent="0.2">
      <c r="I62" s="11"/>
    </row>
    <row r="63" spans="2:9" x14ac:dyDescent="0.2">
      <c r="I63" s="11"/>
    </row>
    <row r="64" spans="2:9" x14ac:dyDescent="0.2">
      <c r="I64" s="11"/>
    </row>
    <row r="65" spans="2:9" x14ac:dyDescent="0.2">
      <c r="I65" s="11"/>
    </row>
    <row r="66" spans="2:9" x14ac:dyDescent="0.2">
      <c r="I66" s="11"/>
    </row>
    <row r="67" spans="2:9" x14ac:dyDescent="0.2">
      <c r="I67" s="11"/>
    </row>
    <row r="68" spans="2:9" x14ac:dyDescent="0.2">
      <c r="I68" s="11"/>
    </row>
    <row r="69" spans="2:9" x14ac:dyDescent="0.2">
      <c r="I69" s="11"/>
    </row>
    <row r="70" spans="2:9" x14ac:dyDescent="0.2">
      <c r="I70" s="11"/>
    </row>
    <row r="71" spans="2:9" x14ac:dyDescent="0.2">
      <c r="I71" s="11"/>
    </row>
    <row r="72" spans="2:9" x14ac:dyDescent="0.2">
      <c r="I72" s="11"/>
    </row>
    <row r="73" spans="2:9" x14ac:dyDescent="0.2">
      <c r="I73" s="11"/>
    </row>
    <row r="74" spans="2:9" x14ac:dyDescent="0.2">
      <c r="I74" s="11"/>
    </row>
    <row r="75" spans="2:9" x14ac:dyDescent="0.2">
      <c r="I75" s="11"/>
    </row>
    <row r="76" spans="2:9" x14ac:dyDescent="0.2">
      <c r="I76" s="11"/>
    </row>
    <row r="77" spans="2:9" x14ac:dyDescent="0.2">
      <c r="B77" s="15" t="s">
        <v>1431</v>
      </c>
      <c r="I77" s="11"/>
    </row>
    <row r="78" spans="2:9" x14ac:dyDescent="0.2">
      <c r="B78" s="15" t="s">
        <v>1437</v>
      </c>
      <c r="I78" s="11"/>
    </row>
    <row r="79" spans="2:9" x14ac:dyDescent="0.2">
      <c r="I79" s="11"/>
    </row>
    <row r="80" spans="2:9" x14ac:dyDescent="0.2">
      <c r="I80" s="11"/>
    </row>
    <row r="81" spans="9:9" x14ac:dyDescent="0.2">
      <c r="I81" s="11"/>
    </row>
    <row r="82" spans="9:9" x14ac:dyDescent="0.2">
      <c r="I82" s="11"/>
    </row>
    <row r="83" spans="9:9" x14ac:dyDescent="0.2">
      <c r="I83" s="11"/>
    </row>
    <row r="84" spans="9:9" x14ac:dyDescent="0.2">
      <c r="I84" s="11"/>
    </row>
    <row r="85" spans="9:9" x14ac:dyDescent="0.2">
      <c r="I85" s="11"/>
    </row>
    <row r="86" spans="9:9" x14ac:dyDescent="0.2">
      <c r="I86" s="11"/>
    </row>
    <row r="87" spans="9:9" x14ac:dyDescent="0.2">
      <c r="I87" s="11"/>
    </row>
    <row r="88" spans="9:9" x14ac:dyDescent="0.2">
      <c r="I88" s="11"/>
    </row>
    <row r="89" spans="9:9" x14ac:dyDescent="0.2">
      <c r="I89" s="11"/>
    </row>
    <row r="90" spans="9:9" x14ac:dyDescent="0.2">
      <c r="I90" s="11"/>
    </row>
    <row r="91" spans="9:9" x14ac:dyDescent="0.2">
      <c r="I91" s="11"/>
    </row>
    <row r="92" spans="9:9" x14ac:dyDescent="0.2">
      <c r="I92" s="11"/>
    </row>
    <row r="93" spans="9:9" x14ac:dyDescent="0.2">
      <c r="I93" s="11"/>
    </row>
    <row r="94" spans="9:9" x14ac:dyDescent="0.2">
      <c r="I94" s="11"/>
    </row>
    <row r="95" spans="9:9" x14ac:dyDescent="0.2">
      <c r="I95" s="11"/>
    </row>
    <row r="96" spans="9:9" x14ac:dyDescent="0.2">
      <c r="I96" s="11"/>
    </row>
    <row r="97" spans="9:9" x14ac:dyDescent="0.2">
      <c r="I97" s="11"/>
    </row>
    <row r="98" spans="9:9" x14ac:dyDescent="0.2">
      <c r="I98" s="11"/>
    </row>
    <row r="99" spans="9:9" x14ac:dyDescent="0.2">
      <c r="I99" s="11"/>
    </row>
    <row r="100" spans="9:9" x14ac:dyDescent="0.2">
      <c r="I100" s="11"/>
    </row>
    <row r="101" spans="9:9" x14ac:dyDescent="0.2">
      <c r="I101" s="11"/>
    </row>
    <row r="102" spans="9:9" x14ac:dyDescent="0.2">
      <c r="I102" s="11"/>
    </row>
    <row r="103" spans="9:9" x14ac:dyDescent="0.2">
      <c r="I103" s="11"/>
    </row>
    <row r="104" spans="9:9" x14ac:dyDescent="0.2">
      <c r="I104" s="11"/>
    </row>
    <row r="105" spans="9:9" x14ac:dyDescent="0.2">
      <c r="I105" s="11"/>
    </row>
    <row r="106" spans="9:9" x14ac:dyDescent="0.2">
      <c r="I106" s="11"/>
    </row>
    <row r="107" spans="9:9" x14ac:dyDescent="0.2">
      <c r="I107" s="11"/>
    </row>
    <row r="108" spans="9:9" x14ac:dyDescent="0.2">
      <c r="I108" s="11"/>
    </row>
    <row r="109" spans="9:9" x14ac:dyDescent="0.2">
      <c r="I109" s="11"/>
    </row>
    <row r="110" spans="9:9" x14ac:dyDescent="0.2">
      <c r="I110" s="11"/>
    </row>
    <row r="111" spans="9:9" x14ac:dyDescent="0.2">
      <c r="I111" s="11"/>
    </row>
    <row r="112" spans="9:9" x14ac:dyDescent="0.2">
      <c r="I112" s="11"/>
    </row>
    <row r="113" spans="9:9" x14ac:dyDescent="0.2">
      <c r="I113" s="11"/>
    </row>
    <row r="114" spans="9:9" x14ac:dyDescent="0.2">
      <c r="I114" s="11"/>
    </row>
    <row r="115" spans="9:9" x14ac:dyDescent="0.2">
      <c r="I115" s="11"/>
    </row>
    <row r="116" spans="9:9" x14ac:dyDescent="0.2">
      <c r="I116" s="11"/>
    </row>
    <row r="117" spans="9:9" x14ac:dyDescent="0.2">
      <c r="I117" s="11"/>
    </row>
    <row r="118" spans="9:9" x14ac:dyDescent="0.2">
      <c r="I118" s="11"/>
    </row>
    <row r="119" spans="9:9" x14ac:dyDescent="0.2">
      <c r="I119" s="11"/>
    </row>
    <row r="120" spans="9:9" x14ac:dyDescent="0.2">
      <c r="I120" s="11"/>
    </row>
    <row r="121" spans="9:9" x14ac:dyDescent="0.2">
      <c r="I121" s="11"/>
    </row>
    <row r="122" spans="9:9" x14ac:dyDescent="0.2">
      <c r="I122" s="11"/>
    </row>
    <row r="123" spans="9:9" x14ac:dyDescent="0.2">
      <c r="I123" s="11"/>
    </row>
    <row r="124" spans="9:9" x14ac:dyDescent="0.2">
      <c r="I124" s="11"/>
    </row>
    <row r="125" spans="9:9" x14ac:dyDescent="0.2">
      <c r="I125" s="11"/>
    </row>
    <row r="126" spans="9:9" x14ac:dyDescent="0.2">
      <c r="I126" s="11"/>
    </row>
    <row r="127" spans="9:9" x14ac:dyDescent="0.2">
      <c r="I127" s="11"/>
    </row>
    <row r="128" spans="9:9" x14ac:dyDescent="0.2">
      <c r="I128" s="11"/>
    </row>
    <row r="129" spans="9:9" x14ac:dyDescent="0.2">
      <c r="I129" s="11"/>
    </row>
    <row r="130" spans="9:9" x14ac:dyDescent="0.2">
      <c r="I130" s="11"/>
    </row>
    <row r="131" spans="9:9" x14ac:dyDescent="0.2">
      <c r="I131" s="11"/>
    </row>
    <row r="132" spans="9:9" x14ac:dyDescent="0.2">
      <c r="I132" s="11"/>
    </row>
    <row r="133" spans="9:9" x14ac:dyDescent="0.2">
      <c r="I133" s="11"/>
    </row>
    <row r="134" spans="9:9" x14ac:dyDescent="0.2">
      <c r="I134" s="11"/>
    </row>
    <row r="135" spans="9:9" x14ac:dyDescent="0.2">
      <c r="I135" s="11"/>
    </row>
    <row r="136" spans="9:9" x14ac:dyDescent="0.2">
      <c r="I136" s="11"/>
    </row>
    <row r="137" spans="9:9" x14ac:dyDescent="0.2">
      <c r="I137" s="11"/>
    </row>
    <row r="138" spans="9:9" x14ac:dyDescent="0.2">
      <c r="I138" s="11"/>
    </row>
    <row r="139" spans="9:9" x14ac:dyDescent="0.2">
      <c r="I139" s="11"/>
    </row>
    <row r="140" spans="9:9" x14ac:dyDescent="0.2">
      <c r="I140" s="11"/>
    </row>
    <row r="141" spans="9:9" x14ac:dyDescent="0.2">
      <c r="I141" s="11"/>
    </row>
    <row r="142" spans="9:9" x14ac:dyDescent="0.2">
      <c r="I142" s="11"/>
    </row>
    <row r="143" spans="9:9" x14ac:dyDescent="0.2">
      <c r="I143" s="11"/>
    </row>
    <row r="144" spans="9:9" x14ac:dyDescent="0.2">
      <c r="I144" s="11"/>
    </row>
    <row r="145" spans="9:9" x14ac:dyDescent="0.2">
      <c r="I145" s="11"/>
    </row>
    <row r="146" spans="9:9" x14ac:dyDescent="0.2">
      <c r="I146" s="11"/>
    </row>
    <row r="147" spans="9:9" x14ac:dyDescent="0.2">
      <c r="I147" s="11"/>
    </row>
    <row r="148" spans="9:9" x14ac:dyDescent="0.2">
      <c r="I148" s="11"/>
    </row>
    <row r="149" spans="9:9" x14ac:dyDescent="0.2">
      <c r="I149" s="11"/>
    </row>
    <row r="150" spans="9:9" x14ac:dyDescent="0.2">
      <c r="I150" s="11"/>
    </row>
    <row r="151" spans="9:9" x14ac:dyDescent="0.2">
      <c r="I151" s="11"/>
    </row>
    <row r="152" spans="9:9" x14ac:dyDescent="0.2">
      <c r="I152" s="11"/>
    </row>
    <row r="153" spans="9:9" x14ac:dyDescent="0.2">
      <c r="I153" s="11"/>
    </row>
    <row r="154" spans="9:9" x14ac:dyDescent="0.2">
      <c r="I154" s="11"/>
    </row>
    <row r="155" spans="9:9" x14ac:dyDescent="0.2">
      <c r="I155" s="11"/>
    </row>
    <row r="156" spans="9:9" x14ac:dyDescent="0.2">
      <c r="I156" s="11"/>
    </row>
    <row r="157" spans="9:9" x14ac:dyDescent="0.2">
      <c r="I157" s="11"/>
    </row>
    <row r="158" spans="9:9" x14ac:dyDescent="0.2">
      <c r="I158" s="11"/>
    </row>
    <row r="159" spans="9:9" x14ac:dyDescent="0.2">
      <c r="I159" s="11"/>
    </row>
    <row r="160" spans="9:9" x14ac:dyDescent="0.2">
      <c r="I160" s="11"/>
    </row>
    <row r="161" spans="9:9" x14ac:dyDescent="0.2">
      <c r="I161" s="11"/>
    </row>
    <row r="162" spans="9:9" x14ac:dyDescent="0.2">
      <c r="I162" s="11"/>
    </row>
    <row r="163" spans="9:9" x14ac:dyDescent="0.2">
      <c r="I163" s="11"/>
    </row>
    <row r="164" spans="9:9" x14ac:dyDescent="0.2">
      <c r="I164" s="11"/>
    </row>
    <row r="165" spans="9:9" x14ac:dyDescent="0.2">
      <c r="I165" s="11"/>
    </row>
    <row r="166" spans="9:9" x14ac:dyDescent="0.2">
      <c r="I166" s="11"/>
    </row>
    <row r="167" spans="9:9" x14ac:dyDescent="0.2">
      <c r="I167" s="11"/>
    </row>
    <row r="168" spans="9:9" x14ac:dyDescent="0.2">
      <c r="I168" s="11"/>
    </row>
    <row r="169" spans="9:9" x14ac:dyDescent="0.2">
      <c r="I169" s="11"/>
    </row>
    <row r="170" spans="9:9" x14ac:dyDescent="0.2">
      <c r="I170" s="11"/>
    </row>
    <row r="171" spans="9:9" x14ac:dyDescent="0.2">
      <c r="I171" s="11"/>
    </row>
    <row r="172" spans="9:9" x14ac:dyDescent="0.2">
      <c r="I172" s="11"/>
    </row>
    <row r="173" spans="9:9" x14ac:dyDescent="0.2">
      <c r="I173" s="11"/>
    </row>
    <row r="174" spans="9:9" x14ac:dyDescent="0.2">
      <c r="I174" s="11"/>
    </row>
    <row r="175" spans="9:9" x14ac:dyDescent="0.2">
      <c r="I175" s="11"/>
    </row>
    <row r="176" spans="9:9" x14ac:dyDescent="0.2">
      <c r="I176" s="11"/>
    </row>
    <row r="177" spans="9:9" x14ac:dyDescent="0.2">
      <c r="I177" s="11"/>
    </row>
    <row r="178" spans="9:9" x14ac:dyDescent="0.2">
      <c r="I178" s="11"/>
    </row>
    <row r="179" spans="9:9" x14ac:dyDescent="0.2">
      <c r="I179" s="11"/>
    </row>
    <row r="180" spans="9:9" x14ac:dyDescent="0.2">
      <c r="I180" s="11"/>
    </row>
    <row r="181" spans="9:9" x14ac:dyDescent="0.2">
      <c r="I181" s="11"/>
    </row>
    <row r="182" spans="9:9" x14ac:dyDescent="0.2">
      <c r="I182" s="11"/>
    </row>
    <row r="183" spans="9:9" x14ac:dyDescent="0.2">
      <c r="I183" s="11"/>
    </row>
    <row r="184" spans="9:9" x14ac:dyDescent="0.2">
      <c r="I184" s="11"/>
    </row>
    <row r="185" spans="9:9" x14ac:dyDescent="0.2">
      <c r="I185" s="11"/>
    </row>
    <row r="186" spans="9:9" x14ac:dyDescent="0.2">
      <c r="I186" s="11"/>
    </row>
    <row r="187" spans="9:9" x14ac:dyDescent="0.2">
      <c r="I187" s="11"/>
    </row>
    <row r="188" spans="9:9" x14ac:dyDescent="0.2">
      <c r="I188" s="11"/>
    </row>
    <row r="189" spans="9:9" x14ac:dyDescent="0.2">
      <c r="I189" s="11"/>
    </row>
    <row r="190" spans="9:9" x14ac:dyDescent="0.2">
      <c r="I190" s="11"/>
    </row>
    <row r="191" spans="9:9" x14ac:dyDescent="0.2">
      <c r="I191" s="11"/>
    </row>
    <row r="192" spans="9:9" x14ac:dyDescent="0.2">
      <c r="I192" s="11"/>
    </row>
    <row r="193" spans="9:9" x14ac:dyDescent="0.2">
      <c r="I193" s="11"/>
    </row>
    <row r="194" spans="9:9" x14ac:dyDescent="0.2">
      <c r="I194" s="11"/>
    </row>
    <row r="195" spans="9:9" x14ac:dyDescent="0.2">
      <c r="I195" s="11"/>
    </row>
    <row r="196" spans="9:9" x14ac:dyDescent="0.2">
      <c r="I196" s="11"/>
    </row>
    <row r="197" spans="9:9" x14ac:dyDescent="0.2">
      <c r="I197" s="11"/>
    </row>
    <row r="198" spans="9:9" x14ac:dyDescent="0.2">
      <c r="I198" s="11"/>
    </row>
    <row r="199" spans="9:9" x14ac:dyDescent="0.2">
      <c r="I199" s="11"/>
    </row>
    <row r="200" spans="9:9" x14ac:dyDescent="0.2">
      <c r="I200" s="11"/>
    </row>
    <row r="201" spans="9:9" x14ac:dyDescent="0.2">
      <c r="I201" s="11"/>
    </row>
    <row r="202" spans="9:9" x14ac:dyDescent="0.2">
      <c r="I202" s="11"/>
    </row>
    <row r="203" spans="9:9" x14ac:dyDescent="0.2">
      <c r="I203" s="11"/>
    </row>
    <row r="204" spans="9:9" x14ac:dyDescent="0.2">
      <c r="I204" s="11"/>
    </row>
    <row r="205" spans="9:9" x14ac:dyDescent="0.2">
      <c r="I205" s="11"/>
    </row>
    <row r="206" spans="9:9" x14ac:dyDescent="0.2">
      <c r="I206" s="11"/>
    </row>
    <row r="207" spans="9:9" x14ac:dyDescent="0.2">
      <c r="I207" s="11"/>
    </row>
    <row r="208" spans="9:9" x14ac:dyDescent="0.2">
      <c r="I208" s="11"/>
    </row>
    <row r="209" spans="9:9" x14ac:dyDescent="0.2">
      <c r="I209" s="11"/>
    </row>
    <row r="210" spans="9:9" x14ac:dyDescent="0.2">
      <c r="I210" s="11"/>
    </row>
    <row r="211" spans="9:9" x14ac:dyDescent="0.2">
      <c r="I211" s="11"/>
    </row>
    <row r="212" spans="9:9" x14ac:dyDescent="0.2">
      <c r="I212" s="11"/>
    </row>
    <row r="213" spans="9:9" x14ac:dyDescent="0.2">
      <c r="I213" s="11"/>
    </row>
    <row r="214" spans="9:9" x14ac:dyDescent="0.2">
      <c r="I214" s="11"/>
    </row>
    <row r="215" spans="9:9" x14ac:dyDescent="0.2">
      <c r="I215" s="11"/>
    </row>
    <row r="216" spans="9:9" x14ac:dyDescent="0.2">
      <c r="I216" s="11"/>
    </row>
    <row r="217" spans="9:9" x14ac:dyDescent="0.2">
      <c r="I217" s="11"/>
    </row>
    <row r="218" spans="9:9" x14ac:dyDescent="0.2">
      <c r="I218" s="11"/>
    </row>
    <row r="219" spans="9:9" x14ac:dyDescent="0.2">
      <c r="I219" s="11"/>
    </row>
    <row r="220" spans="9:9" x14ac:dyDescent="0.2">
      <c r="I220" s="11"/>
    </row>
    <row r="221" spans="9:9" x14ac:dyDescent="0.2">
      <c r="I221" s="11"/>
    </row>
    <row r="222" spans="9:9" x14ac:dyDescent="0.2">
      <c r="I222" s="11"/>
    </row>
    <row r="223" spans="9:9" x14ac:dyDescent="0.2">
      <c r="I223" s="11"/>
    </row>
    <row r="224" spans="9:9" x14ac:dyDescent="0.2">
      <c r="I224" s="11"/>
    </row>
    <row r="225" spans="9:9" x14ac:dyDescent="0.2">
      <c r="I225" s="11"/>
    </row>
    <row r="226" spans="9:9" x14ac:dyDescent="0.2">
      <c r="I226" s="11"/>
    </row>
    <row r="227" spans="9:9" x14ac:dyDescent="0.2">
      <c r="I227" s="11"/>
    </row>
    <row r="228" spans="9:9" x14ac:dyDescent="0.2">
      <c r="I228" s="11"/>
    </row>
    <row r="229" spans="9:9" x14ac:dyDescent="0.2">
      <c r="I229" s="11"/>
    </row>
    <row r="230" spans="9:9" x14ac:dyDescent="0.2">
      <c r="I230" s="11"/>
    </row>
    <row r="231" spans="9:9" x14ac:dyDescent="0.2">
      <c r="I231" s="11"/>
    </row>
    <row r="232" spans="9:9" x14ac:dyDescent="0.2">
      <c r="I232" s="11"/>
    </row>
    <row r="233" spans="9:9" x14ac:dyDescent="0.2">
      <c r="I233" s="11"/>
    </row>
    <row r="234" spans="9:9" x14ac:dyDescent="0.2">
      <c r="I234" s="11"/>
    </row>
    <row r="235" spans="9:9" x14ac:dyDescent="0.2">
      <c r="I235" s="11"/>
    </row>
    <row r="236" spans="9:9" x14ac:dyDescent="0.2">
      <c r="I236" s="11"/>
    </row>
    <row r="237" spans="9:9" x14ac:dyDescent="0.2">
      <c r="I237" s="11"/>
    </row>
    <row r="238" spans="9:9" x14ac:dyDescent="0.2">
      <c r="I238" s="11"/>
    </row>
    <row r="239" spans="9:9" x14ac:dyDescent="0.2">
      <c r="I239" s="11"/>
    </row>
    <row r="240" spans="9:9" x14ac:dyDescent="0.2">
      <c r="I240" s="11"/>
    </row>
    <row r="241" spans="9:9" x14ac:dyDescent="0.2">
      <c r="I241" s="11"/>
    </row>
    <row r="242" spans="9:9" x14ac:dyDescent="0.2">
      <c r="I242" s="11"/>
    </row>
    <row r="243" spans="9:9" x14ac:dyDescent="0.2">
      <c r="I243" s="11"/>
    </row>
    <row r="244" spans="9:9" x14ac:dyDescent="0.2">
      <c r="I244" s="11"/>
    </row>
    <row r="245" spans="9:9" x14ac:dyDescent="0.2">
      <c r="I245" s="11"/>
    </row>
    <row r="246" spans="9:9" x14ac:dyDescent="0.2">
      <c r="I246" s="11"/>
    </row>
    <row r="247" spans="9:9" x14ac:dyDescent="0.2">
      <c r="I247" s="11"/>
    </row>
    <row r="248" spans="9:9" x14ac:dyDescent="0.2">
      <c r="I248" s="11"/>
    </row>
    <row r="249" spans="9:9" x14ac:dyDescent="0.2">
      <c r="I249" s="11"/>
    </row>
    <row r="250" spans="9:9" x14ac:dyDescent="0.2">
      <c r="I250" s="11"/>
    </row>
    <row r="251" spans="9:9" x14ac:dyDescent="0.2">
      <c r="I251" s="11"/>
    </row>
    <row r="252" spans="9:9" x14ac:dyDescent="0.2">
      <c r="I252" s="11"/>
    </row>
    <row r="253" spans="9:9" x14ac:dyDescent="0.2">
      <c r="I253" s="11"/>
    </row>
    <row r="254" spans="9:9" x14ac:dyDescent="0.2">
      <c r="I254" s="11"/>
    </row>
    <row r="255" spans="9:9" x14ac:dyDescent="0.2">
      <c r="I255" s="11"/>
    </row>
    <row r="256" spans="9:9" x14ac:dyDescent="0.2">
      <c r="I256" s="11"/>
    </row>
    <row r="257" spans="9:9" x14ac:dyDescent="0.2">
      <c r="I257" s="11"/>
    </row>
    <row r="258" spans="9:9" x14ac:dyDescent="0.2">
      <c r="I258" s="11"/>
    </row>
    <row r="259" spans="9:9" x14ac:dyDescent="0.2">
      <c r="I259" s="11"/>
    </row>
    <row r="260" spans="9:9" x14ac:dyDescent="0.2">
      <c r="I260" s="11"/>
    </row>
    <row r="261" spans="9:9" x14ac:dyDescent="0.2">
      <c r="I261" s="11"/>
    </row>
    <row r="262" spans="9:9" x14ac:dyDescent="0.2">
      <c r="I262" s="11"/>
    </row>
    <row r="263" spans="9:9" x14ac:dyDescent="0.2">
      <c r="I263" s="11"/>
    </row>
    <row r="264" spans="9:9" x14ac:dyDescent="0.2">
      <c r="I264" s="11"/>
    </row>
    <row r="265" spans="9:9" x14ac:dyDescent="0.2">
      <c r="I265" s="11"/>
    </row>
    <row r="266" spans="9:9" x14ac:dyDescent="0.2">
      <c r="I266" s="11"/>
    </row>
    <row r="267" spans="9:9" x14ac:dyDescent="0.2">
      <c r="I267" s="11"/>
    </row>
    <row r="268" spans="9:9" x14ac:dyDescent="0.2">
      <c r="I268" s="11"/>
    </row>
    <row r="269" spans="9:9" x14ac:dyDescent="0.2">
      <c r="I269" s="11"/>
    </row>
    <row r="270" spans="9:9" x14ac:dyDescent="0.2">
      <c r="I270" s="11"/>
    </row>
    <row r="271" spans="9:9" x14ac:dyDescent="0.2">
      <c r="I271" s="11"/>
    </row>
    <row r="272" spans="9:9" x14ac:dyDescent="0.2">
      <c r="I272" s="11"/>
    </row>
    <row r="273" spans="9:9" x14ac:dyDescent="0.2">
      <c r="I273" s="11"/>
    </row>
    <row r="274" spans="9:9" x14ac:dyDescent="0.2">
      <c r="I274" s="11"/>
    </row>
    <row r="275" spans="9:9" x14ac:dyDescent="0.2">
      <c r="I275" s="11"/>
    </row>
    <row r="276" spans="9:9" x14ac:dyDescent="0.2">
      <c r="I276" s="11"/>
    </row>
    <row r="277" spans="9:9" x14ac:dyDescent="0.2">
      <c r="I277" s="11"/>
    </row>
    <row r="278" spans="9:9" x14ac:dyDescent="0.2">
      <c r="I278" s="11"/>
    </row>
    <row r="279" spans="9:9" x14ac:dyDescent="0.2">
      <c r="I279" s="11"/>
    </row>
    <row r="280" spans="9:9" x14ac:dyDescent="0.2">
      <c r="I280" s="11"/>
    </row>
    <row r="281" spans="9:9" x14ac:dyDescent="0.2">
      <c r="I281" s="11"/>
    </row>
    <row r="282" spans="9:9" x14ac:dyDescent="0.2">
      <c r="I282" s="11"/>
    </row>
    <row r="283" spans="9:9" x14ac:dyDescent="0.2">
      <c r="I283" s="11"/>
    </row>
    <row r="284" spans="9:9" x14ac:dyDescent="0.2">
      <c r="I284" s="11"/>
    </row>
    <row r="285" spans="9:9" x14ac:dyDescent="0.2">
      <c r="I285" s="11"/>
    </row>
    <row r="286" spans="9:9" x14ac:dyDescent="0.2">
      <c r="I286" s="11"/>
    </row>
    <row r="287" spans="9:9" x14ac:dyDescent="0.2">
      <c r="I287" s="11"/>
    </row>
    <row r="288" spans="9:9" x14ac:dyDescent="0.2">
      <c r="I288" s="11"/>
    </row>
    <row r="289" spans="9:9" x14ac:dyDescent="0.2">
      <c r="I289" s="11"/>
    </row>
    <row r="290" spans="9:9" x14ac:dyDescent="0.2">
      <c r="I290" s="11"/>
    </row>
    <row r="291" spans="9:9" x14ac:dyDescent="0.2">
      <c r="I291" s="11"/>
    </row>
    <row r="292" spans="9:9" x14ac:dyDescent="0.2">
      <c r="I292" s="11"/>
    </row>
    <row r="293" spans="9:9" x14ac:dyDescent="0.2">
      <c r="I293" s="11"/>
    </row>
    <row r="294" spans="9:9" x14ac:dyDescent="0.2">
      <c r="I294" s="11"/>
    </row>
    <row r="295" spans="9:9" x14ac:dyDescent="0.2">
      <c r="I295" s="11"/>
    </row>
    <row r="296" spans="9:9" x14ac:dyDescent="0.2">
      <c r="I296" s="11"/>
    </row>
    <row r="297" spans="9:9" x14ac:dyDescent="0.2">
      <c r="I297" s="11"/>
    </row>
    <row r="298" spans="9:9" x14ac:dyDescent="0.2">
      <c r="I298" s="11"/>
    </row>
    <row r="299" spans="9:9" x14ac:dyDescent="0.2">
      <c r="I299" s="11"/>
    </row>
    <row r="300" spans="9:9" x14ac:dyDescent="0.2">
      <c r="I300" s="11"/>
    </row>
    <row r="301" spans="9:9" x14ac:dyDescent="0.2">
      <c r="I301" s="11"/>
    </row>
    <row r="302" spans="9:9" x14ac:dyDescent="0.2">
      <c r="I302" s="11"/>
    </row>
    <row r="303" spans="9:9" x14ac:dyDescent="0.2">
      <c r="I303" s="11"/>
    </row>
    <row r="304" spans="9:9" x14ac:dyDescent="0.2">
      <c r="I304" s="11"/>
    </row>
    <row r="305" spans="9:9" x14ac:dyDescent="0.2">
      <c r="I305" s="11"/>
    </row>
    <row r="306" spans="9:9" x14ac:dyDescent="0.2">
      <c r="I306" s="11"/>
    </row>
    <row r="307" spans="9:9" x14ac:dyDescent="0.2">
      <c r="I307" s="11"/>
    </row>
    <row r="308" spans="9:9" x14ac:dyDescent="0.2">
      <c r="I308" s="11"/>
    </row>
    <row r="309" spans="9:9" x14ac:dyDescent="0.2">
      <c r="I309" s="11"/>
    </row>
    <row r="310" spans="9:9" x14ac:dyDescent="0.2">
      <c r="I310" s="11"/>
    </row>
    <row r="311" spans="9:9" x14ac:dyDescent="0.2">
      <c r="I311" s="11"/>
    </row>
    <row r="312" spans="9:9" x14ac:dyDescent="0.2">
      <c r="I312" s="11"/>
    </row>
    <row r="313" spans="9:9" x14ac:dyDescent="0.2">
      <c r="I313" s="11"/>
    </row>
    <row r="314" spans="9:9" x14ac:dyDescent="0.2">
      <c r="I314" s="11"/>
    </row>
    <row r="315" spans="9:9" x14ac:dyDescent="0.2">
      <c r="I315" s="11"/>
    </row>
    <row r="316" spans="9:9" x14ac:dyDescent="0.2">
      <c r="I316" s="11"/>
    </row>
    <row r="317" spans="9:9" x14ac:dyDescent="0.2">
      <c r="I317" s="11"/>
    </row>
    <row r="318" spans="9:9" x14ac:dyDescent="0.2">
      <c r="I318" s="11"/>
    </row>
    <row r="319" spans="9:9" x14ac:dyDescent="0.2">
      <c r="I319" s="11"/>
    </row>
    <row r="320" spans="9:9" x14ac:dyDescent="0.2">
      <c r="I320" s="11"/>
    </row>
    <row r="321" spans="9:9" x14ac:dyDescent="0.2">
      <c r="I321" s="11"/>
    </row>
    <row r="322" spans="9:9" x14ac:dyDescent="0.2">
      <c r="I322" s="11"/>
    </row>
    <row r="323" spans="9:9" x14ac:dyDescent="0.2">
      <c r="I323" s="11"/>
    </row>
    <row r="324" spans="9:9" x14ac:dyDescent="0.2">
      <c r="I324" s="11"/>
    </row>
    <row r="325" spans="9:9" x14ac:dyDescent="0.2">
      <c r="I325" s="11"/>
    </row>
    <row r="326" spans="9:9" x14ac:dyDescent="0.2">
      <c r="I326" s="11"/>
    </row>
    <row r="327" spans="9:9" x14ac:dyDescent="0.2">
      <c r="I327" s="11"/>
    </row>
    <row r="328" spans="9:9" x14ac:dyDescent="0.2">
      <c r="I328" s="11"/>
    </row>
    <row r="329" spans="9:9" x14ac:dyDescent="0.2">
      <c r="I329" s="11"/>
    </row>
    <row r="330" spans="9:9" x14ac:dyDescent="0.2">
      <c r="I330" s="11"/>
    </row>
    <row r="331" spans="9:9" x14ac:dyDescent="0.2">
      <c r="I331" s="11"/>
    </row>
    <row r="332" spans="9:9" x14ac:dyDescent="0.2">
      <c r="I332" s="11"/>
    </row>
    <row r="333" spans="9:9" x14ac:dyDescent="0.2">
      <c r="I333" s="11"/>
    </row>
    <row r="334" spans="9:9" x14ac:dyDescent="0.2">
      <c r="I334" s="11"/>
    </row>
    <row r="335" spans="9:9" x14ac:dyDescent="0.2">
      <c r="I335" s="11"/>
    </row>
    <row r="336" spans="9:9" x14ac:dyDescent="0.2">
      <c r="I336" s="11"/>
    </row>
    <row r="337" spans="9:9" x14ac:dyDescent="0.2">
      <c r="I337" s="11"/>
    </row>
    <row r="338" spans="9:9" x14ac:dyDescent="0.2">
      <c r="I338" s="11"/>
    </row>
    <row r="339" spans="9:9" x14ac:dyDescent="0.2">
      <c r="I339" s="11"/>
    </row>
    <row r="340" spans="9:9" x14ac:dyDescent="0.2">
      <c r="I340" s="11"/>
    </row>
    <row r="341" spans="9:9" x14ac:dyDescent="0.2">
      <c r="I341" s="11"/>
    </row>
    <row r="342" spans="9:9" x14ac:dyDescent="0.2">
      <c r="I342" s="11"/>
    </row>
    <row r="343" spans="9:9" x14ac:dyDescent="0.2">
      <c r="I343" s="11"/>
    </row>
    <row r="344" spans="9:9" x14ac:dyDescent="0.2">
      <c r="I344" s="11"/>
    </row>
    <row r="345" spans="9:9" x14ac:dyDescent="0.2">
      <c r="I345" s="11"/>
    </row>
    <row r="346" spans="9:9" x14ac:dyDescent="0.2">
      <c r="I346" s="11"/>
    </row>
    <row r="347" spans="9:9" x14ac:dyDescent="0.2">
      <c r="I347" s="11"/>
    </row>
    <row r="348" spans="9:9" x14ac:dyDescent="0.2">
      <c r="I348" s="11"/>
    </row>
    <row r="349" spans="9:9" x14ac:dyDescent="0.2">
      <c r="I349" s="11"/>
    </row>
    <row r="350" spans="9:9" x14ac:dyDescent="0.2">
      <c r="I350" s="11"/>
    </row>
    <row r="351" spans="9:9" x14ac:dyDescent="0.2">
      <c r="I351" s="11"/>
    </row>
    <row r="352" spans="9:9" x14ac:dyDescent="0.2">
      <c r="I352" s="11"/>
    </row>
    <row r="353" spans="9:9" x14ac:dyDescent="0.2">
      <c r="I353" s="11"/>
    </row>
    <row r="354" spans="9:9" x14ac:dyDescent="0.2">
      <c r="I354" s="11"/>
    </row>
    <row r="355" spans="9:9" x14ac:dyDescent="0.2">
      <c r="I355" s="11"/>
    </row>
    <row r="356" spans="9:9" x14ac:dyDescent="0.2">
      <c r="I356" s="11"/>
    </row>
    <row r="357" spans="9:9" x14ac:dyDescent="0.2">
      <c r="I357" s="11"/>
    </row>
    <row r="358" spans="9:9" x14ac:dyDescent="0.2">
      <c r="I358" s="11"/>
    </row>
    <row r="359" spans="9:9" x14ac:dyDescent="0.2">
      <c r="I359" s="11"/>
    </row>
    <row r="360" spans="9:9" x14ac:dyDescent="0.2">
      <c r="I360" s="11"/>
    </row>
    <row r="361" spans="9:9" x14ac:dyDescent="0.2">
      <c r="I361" s="11"/>
    </row>
    <row r="362" spans="9:9" x14ac:dyDescent="0.2">
      <c r="I362" s="11"/>
    </row>
    <row r="363" spans="9:9" x14ac:dyDescent="0.2">
      <c r="I363" s="11"/>
    </row>
    <row r="364" spans="9:9" x14ac:dyDescent="0.2">
      <c r="I364" s="11"/>
    </row>
    <row r="365" spans="9:9" x14ac:dyDescent="0.2">
      <c r="I365" s="11"/>
    </row>
    <row r="366" spans="9:9" x14ac:dyDescent="0.2">
      <c r="I366" s="11"/>
    </row>
    <row r="367" spans="9:9" x14ac:dyDescent="0.2">
      <c r="I367" s="11"/>
    </row>
    <row r="368" spans="9:9" x14ac:dyDescent="0.2">
      <c r="I368" s="11"/>
    </row>
    <row r="369" spans="9:9" x14ac:dyDescent="0.2">
      <c r="I369" s="11"/>
    </row>
    <row r="370" spans="9:9" x14ac:dyDescent="0.2">
      <c r="I370" s="11"/>
    </row>
    <row r="371" spans="9:9" x14ac:dyDescent="0.2">
      <c r="I371" s="11"/>
    </row>
    <row r="372" spans="9:9" x14ac:dyDescent="0.2">
      <c r="I372" s="11"/>
    </row>
    <row r="373" spans="9:9" x14ac:dyDescent="0.2">
      <c r="I373" s="11"/>
    </row>
    <row r="374" spans="9:9" x14ac:dyDescent="0.2">
      <c r="I374" s="11"/>
    </row>
    <row r="375" spans="9:9" x14ac:dyDescent="0.2">
      <c r="I375" s="11"/>
    </row>
    <row r="376" spans="9:9" x14ac:dyDescent="0.2">
      <c r="I376" s="11"/>
    </row>
    <row r="377" spans="9:9" x14ac:dyDescent="0.2">
      <c r="I377" s="11"/>
    </row>
    <row r="378" spans="9:9" x14ac:dyDescent="0.2">
      <c r="I378" s="11"/>
    </row>
    <row r="379" spans="9:9" x14ac:dyDescent="0.2">
      <c r="I379" s="11"/>
    </row>
    <row r="380" spans="9:9" x14ac:dyDescent="0.2">
      <c r="I380" s="11"/>
    </row>
    <row r="381" spans="9:9" x14ac:dyDescent="0.2">
      <c r="I381" s="11"/>
    </row>
    <row r="382" spans="9:9" x14ac:dyDescent="0.2">
      <c r="I382" s="11"/>
    </row>
    <row r="383" spans="9:9" x14ac:dyDescent="0.2">
      <c r="I383" s="11"/>
    </row>
    <row r="384" spans="9:9" x14ac:dyDescent="0.2">
      <c r="I384" s="11"/>
    </row>
  </sheetData>
  <mergeCells count="2">
    <mergeCell ref="B1:C1"/>
    <mergeCell ref="B36:I36"/>
  </mergeCells>
  <conditionalFormatting sqref="G1:G3 G5:G35 G37:G180">
    <cfRule type="cellIs" dxfId="7" priority="2" stopIfTrue="1" operator="between">
      <formula>0.009</formula>
      <formula>-0.009</formula>
    </cfRule>
  </conditionalFormatting>
  <hyperlinks>
    <hyperlink ref="A2" location="Index!A1" display="-" xr:uid="{B7706829-0539-4DE8-BE15-69DE336CB839}"/>
  </hyperlinks>
  <pageMargins left="0.7" right="0.7" top="0.75" bottom="0.75" header="0.3" footer="0.3"/>
  <pageSetup paperSize="9" scale="61" orientation="portrait" r:id="rId1"/>
  <headerFooter>
    <oddFooter>&amp;C&amp;1#&amp;"Calibri"&amp;10&amp;K000000RESTRICTED</oddFooter>
    <evenFooter>&amp;LPUBLIC</evenFooter>
    <firstFooter>&amp;LPUBLIC</firstFooter>
  </headerFooter>
  <colBreaks count="1" manualBreakCount="1">
    <brk id="9" max="373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2DCC-3439-4B76-8E37-94BC228442CD}">
  <dimension ref="A1:I626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8.85546875" style="6" bestFit="1" customWidth="1"/>
    <col min="4" max="4" width="23" style="6" bestFit="1" customWidth="1"/>
    <col min="5" max="5" width="13.5703125" style="6" bestFit="1" customWidth="1"/>
    <col min="6" max="6" width="17.42578125" style="8" customWidth="1"/>
    <col min="7" max="7" width="10" style="13" customWidth="1"/>
    <col min="8" max="8" width="11.85546875" style="6" bestFit="1" customWidth="1"/>
    <col min="9" max="16384" width="9.140625" style="6"/>
  </cols>
  <sheetData>
    <row r="1" spans="1:9" s="1" customFormat="1" ht="16.7" customHeight="1" x14ac:dyDescent="0.2">
      <c r="B1" s="133" t="s">
        <v>15</v>
      </c>
      <c r="C1" s="134"/>
      <c r="D1" s="10"/>
      <c r="F1" s="5"/>
      <c r="G1" s="13"/>
    </row>
    <row r="2" spans="1:9" s="1" customFormat="1" ht="15" x14ac:dyDescent="0.25">
      <c r="A2" s="64" t="s">
        <v>1457</v>
      </c>
      <c r="F2" s="5"/>
      <c r="G2" s="13"/>
    </row>
    <row r="3" spans="1:9" s="1" customFormat="1" ht="12" x14ac:dyDescent="0.2">
      <c r="B3" s="7" t="s">
        <v>1464</v>
      </c>
      <c r="C3" s="2"/>
      <c r="D3" s="3"/>
      <c r="E3" s="3"/>
      <c r="F3" s="4"/>
      <c r="G3" s="13"/>
    </row>
    <row r="4" spans="1:9" s="1" customFormat="1" ht="25.5" customHeight="1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19" t="s">
        <v>6</v>
      </c>
      <c r="I4" s="9"/>
    </row>
    <row r="5" spans="1:9" x14ac:dyDescent="0.2">
      <c r="B5" s="22" t="s">
        <v>249</v>
      </c>
      <c r="C5" s="23"/>
      <c r="D5" s="23"/>
      <c r="E5" s="23"/>
      <c r="F5" s="24"/>
      <c r="G5" s="25"/>
      <c r="H5" s="23"/>
    </row>
    <row r="6" spans="1:9" x14ac:dyDescent="0.2">
      <c r="B6" s="22" t="s">
        <v>198</v>
      </c>
      <c r="C6" s="23"/>
      <c r="D6" s="23"/>
      <c r="E6" s="23"/>
      <c r="F6" s="24"/>
      <c r="G6" s="25"/>
      <c r="H6" s="23"/>
    </row>
    <row r="7" spans="1:9" x14ac:dyDescent="0.2">
      <c r="B7" s="23" t="s">
        <v>250</v>
      </c>
      <c r="C7" s="23" t="s">
        <v>251</v>
      </c>
      <c r="D7" s="23" t="s">
        <v>252</v>
      </c>
      <c r="E7" s="37">
        <v>326991</v>
      </c>
      <c r="F7" s="24">
        <v>2392.1026605000002</v>
      </c>
      <c r="G7" s="25">
        <v>10.929943753941499</v>
      </c>
      <c r="H7" s="29"/>
    </row>
    <row r="8" spans="1:9" x14ac:dyDescent="0.2">
      <c r="B8" s="23" t="s">
        <v>253</v>
      </c>
      <c r="C8" s="23" t="s">
        <v>254</v>
      </c>
      <c r="D8" s="23" t="s">
        <v>255</v>
      </c>
      <c r="E8" s="37">
        <v>144312</v>
      </c>
      <c r="F8" s="24">
        <v>1939.408968</v>
      </c>
      <c r="G8" s="25">
        <v>8.8615055223838404</v>
      </c>
      <c r="H8" s="29"/>
    </row>
    <row r="9" spans="1:9" x14ac:dyDescent="0.2">
      <c r="B9" s="23" t="s">
        <v>256</v>
      </c>
      <c r="C9" s="23" t="s">
        <v>257</v>
      </c>
      <c r="D9" s="23" t="s">
        <v>252</v>
      </c>
      <c r="E9" s="37">
        <v>152748</v>
      </c>
      <c r="F9" s="24">
        <v>1841.988132</v>
      </c>
      <c r="G9" s="25">
        <v>8.4163723449810703</v>
      </c>
      <c r="H9" s="29"/>
    </row>
    <row r="10" spans="1:9" x14ac:dyDescent="0.2">
      <c r="B10" s="23" t="s">
        <v>258</v>
      </c>
      <c r="C10" s="23" t="s">
        <v>259</v>
      </c>
      <c r="D10" s="23" t="s">
        <v>260</v>
      </c>
      <c r="E10" s="37">
        <v>65580</v>
      </c>
      <c r="F10" s="24">
        <v>1168.8979200000001</v>
      </c>
      <c r="G10" s="25">
        <v>5.3409031019717199</v>
      </c>
      <c r="H10" s="29"/>
    </row>
    <row r="11" spans="1:9" x14ac:dyDescent="0.2">
      <c r="B11" s="23" t="s">
        <v>261</v>
      </c>
      <c r="C11" s="23" t="s">
        <v>262</v>
      </c>
      <c r="D11" s="23" t="s">
        <v>263</v>
      </c>
      <c r="E11" s="37">
        <v>74911</v>
      </c>
      <c r="F11" s="24">
        <v>936.83696599999996</v>
      </c>
      <c r="G11" s="25">
        <v>4.2805752086128903</v>
      </c>
      <c r="H11" s="29"/>
    </row>
    <row r="12" spans="1:9" x14ac:dyDescent="0.2">
      <c r="B12" s="23" t="s">
        <v>264</v>
      </c>
      <c r="C12" s="23" t="s">
        <v>265</v>
      </c>
      <c r="D12" s="23" t="s">
        <v>266</v>
      </c>
      <c r="E12" s="37">
        <v>25086</v>
      </c>
      <c r="F12" s="24">
        <v>879.03852600000005</v>
      </c>
      <c r="G12" s="25">
        <v>4.0164838262917399</v>
      </c>
      <c r="H12" s="29"/>
    </row>
    <row r="13" spans="1:9" x14ac:dyDescent="0.2">
      <c r="B13" s="23" t="s">
        <v>267</v>
      </c>
      <c r="C13" s="23" t="s">
        <v>268</v>
      </c>
      <c r="D13" s="23" t="s">
        <v>252</v>
      </c>
      <c r="E13" s="37">
        <v>88662</v>
      </c>
      <c r="F13" s="24">
        <v>868.35562800000002</v>
      </c>
      <c r="G13" s="25">
        <v>3.96767175973741</v>
      </c>
      <c r="H13" s="29"/>
    </row>
    <row r="14" spans="1:9" x14ac:dyDescent="0.2">
      <c r="B14" s="23" t="s">
        <v>269</v>
      </c>
      <c r="C14" s="23" t="s">
        <v>270</v>
      </c>
      <c r="D14" s="23" t="s">
        <v>252</v>
      </c>
      <c r="E14" s="37">
        <v>61303</v>
      </c>
      <c r="F14" s="24">
        <v>711.91173900000001</v>
      </c>
      <c r="G14" s="25">
        <v>3.25285172477267</v>
      </c>
      <c r="H14" s="29"/>
    </row>
    <row r="15" spans="1:9" x14ac:dyDescent="0.2">
      <c r="B15" s="23" t="s">
        <v>271</v>
      </c>
      <c r="C15" s="23" t="s">
        <v>272</v>
      </c>
      <c r="D15" s="23" t="s">
        <v>273</v>
      </c>
      <c r="E15" s="37">
        <v>205931</v>
      </c>
      <c r="F15" s="24">
        <v>592.46348699999999</v>
      </c>
      <c r="G15" s="25">
        <v>2.7070713544629199</v>
      </c>
      <c r="H15" s="29"/>
    </row>
    <row r="16" spans="1:9" x14ac:dyDescent="0.2">
      <c r="B16" s="23" t="s">
        <v>274</v>
      </c>
      <c r="C16" s="23" t="s">
        <v>275</v>
      </c>
      <c r="D16" s="23" t="s">
        <v>276</v>
      </c>
      <c r="E16" s="37">
        <v>19092</v>
      </c>
      <c r="F16" s="24">
        <v>564.11132399999997</v>
      </c>
      <c r="G16" s="25">
        <v>2.5775252643181799</v>
      </c>
      <c r="H16" s="29"/>
    </row>
    <row r="17" spans="2:8" x14ac:dyDescent="0.2">
      <c r="B17" s="23" t="s">
        <v>277</v>
      </c>
      <c r="C17" s="23" t="s">
        <v>278</v>
      </c>
      <c r="D17" s="23" t="s">
        <v>252</v>
      </c>
      <c r="E17" s="37">
        <v>157295</v>
      </c>
      <c r="F17" s="24">
        <v>555.88053000000002</v>
      </c>
      <c r="G17" s="25">
        <v>2.5399172983408902</v>
      </c>
      <c r="H17" s="29"/>
    </row>
    <row r="18" spans="2:8" x14ac:dyDescent="0.2">
      <c r="B18" s="23" t="s">
        <v>279</v>
      </c>
      <c r="C18" s="23" t="s">
        <v>280</v>
      </c>
      <c r="D18" s="23" t="s">
        <v>263</v>
      </c>
      <c r="E18" s="37">
        <v>21818</v>
      </c>
      <c r="F18" s="24">
        <v>514.66480200000001</v>
      </c>
      <c r="G18" s="25">
        <v>2.3515952851361601</v>
      </c>
      <c r="H18" s="29"/>
    </row>
    <row r="19" spans="2:8" x14ac:dyDescent="0.2">
      <c r="B19" s="23" t="s">
        <v>281</v>
      </c>
      <c r="C19" s="23" t="s">
        <v>282</v>
      </c>
      <c r="D19" s="23" t="s">
        <v>283</v>
      </c>
      <c r="E19" s="37">
        <v>57157</v>
      </c>
      <c r="F19" s="24">
        <v>458.14193349999999</v>
      </c>
      <c r="G19" s="25">
        <v>2.0933322165321999</v>
      </c>
      <c r="H19" s="29"/>
    </row>
    <row r="20" spans="2:8" x14ac:dyDescent="0.2">
      <c r="B20" s="23" t="s">
        <v>284</v>
      </c>
      <c r="C20" s="23" t="s">
        <v>285</v>
      </c>
      <c r="D20" s="23" t="s">
        <v>286</v>
      </c>
      <c r="E20" s="37">
        <v>22622</v>
      </c>
      <c r="F20" s="24">
        <v>397.51378399999999</v>
      </c>
      <c r="G20" s="25">
        <v>1.81631138674806</v>
      </c>
      <c r="H20" s="29"/>
    </row>
    <row r="21" spans="2:8" x14ac:dyDescent="0.2">
      <c r="B21" s="23" t="s">
        <v>287</v>
      </c>
      <c r="C21" s="23" t="s">
        <v>288</v>
      </c>
      <c r="D21" s="23" t="s">
        <v>273</v>
      </c>
      <c r="E21" s="37">
        <v>18960</v>
      </c>
      <c r="F21" s="24">
        <v>389.66592000000003</v>
      </c>
      <c r="G21" s="25">
        <v>1.78045309624699</v>
      </c>
      <c r="H21" s="29"/>
    </row>
    <row r="22" spans="2:8" x14ac:dyDescent="0.2">
      <c r="B22" s="23" t="s">
        <v>289</v>
      </c>
      <c r="C22" s="23" t="s">
        <v>290</v>
      </c>
      <c r="D22" s="23" t="s">
        <v>291</v>
      </c>
      <c r="E22" s="37">
        <v>101292</v>
      </c>
      <c r="F22" s="24">
        <v>375.43879800000002</v>
      </c>
      <c r="G22" s="25">
        <v>1.71544683802563</v>
      </c>
      <c r="H22" s="29"/>
    </row>
    <row r="23" spans="2:8" x14ac:dyDescent="0.2">
      <c r="B23" s="23" t="s">
        <v>292</v>
      </c>
      <c r="C23" s="23" t="s">
        <v>293</v>
      </c>
      <c r="D23" s="23" t="s">
        <v>294</v>
      </c>
      <c r="E23" s="37">
        <v>153905</v>
      </c>
      <c r="F23" s="24">
        <v>352.41166900000002</v>
      </c>
      <c r="G23" s="25">
        <v>1.61023177809499</v>
      </c>
      <c r="H23" s="29"/>
    </row>
    <row r="24" spans="2:8" x14ac:dyDescent="0.2">
      <c r="B24" s="23" t="s">
        <v>295</v>
      </c>
      <c r="C24" s="23" t="s">
        <v>296</v>
      </c>
      <c r="D24" s="23" t="s">
        <v>297</v>
      </c>
      <c r="E24" s="37">
        <v>8816</v>
      </c>
      <c r="F24" s="24">
        <v>348.35542400000003</v>
      </c>
      <c r="G24" s="25">
        <v>1.59169807114575</v>
      </c>
      <c r="H24" s="29"/>
    </row>
    <row r="25" spans="2:8" x14ac:dyDescent="0.2">
      <c r="B25" s="23" t="s">
        <v>298</v>
      </c>
      <c r="C25" s="23" t="s">
        <v>299</v>
      </c>
      <c r="D25" s="23" t="s">
        <v>276</v>
      </c>
      <c r="E25" s="37">
        <v>2804</v>
      </c>
      <c r="F25" s="24">
        <v>345.06024000000002</v>
      </c>
      <c r="G25" s="25">
        <v>1.5766417876619301</v>
      </c>
      <c r="H25" s="29"/>
    </row>
    <row r="26" spans="2:8" x14ac:dyDescent="0.2">
      <c r="B26" s="23" t="s">
        <v>300</v>
      </c>
      <c r="C26" s="23" t="s">
        <v>301</v>
      </c>
      <c r="D26" s="23" t="s">
        <v>302</v>
      </c>
      <c r="E26" s="37">
        <v>176595</v>
      </c>
      <c r="F26" s="24">
        <v>338.81516699999997</v>
      </c>
      <c r="G26" s="25">
        <v>1.5481069351422601</v>
      </c>
      <c r="H26" s="29"/>
    </row>
    <row r="27" spans="2:8" x14ac:dyDescent="0.2">
      <c r="B27" s="23" t="s">
        <v>303</v>
      </c>
      <c r="C27" s="23" t="s">
        <v>304</v>
      </c>
      <c r="D27" s="23" t="s">
        <v>305</v>
      </c>
      <c r="E27" s="37">
        <v>76526</v>
      </c>
      <c r="F27" s="24">
        <v>306.60141900000002</v>
      </c>
      <c r="G27" s="25">
        <v>1.4009165743113201</v>
      </c>
      <c r="H27" s="29"/>
    </row>
    <row r="28" spans="2:8" x14ac:dyDescent="0.2">
      <c r="B28" s="23" t="s">
        <v>306</v>
      </c>
      <c r="C28" s="23" t="s">
        <v>307</v>
      </c>
      <c r="D28" s="23" t="s">
        <v>263</v>
      </c>
      <c r="E28" s="37">
        <v>22546</v>
      </c>
      <c r="F28" s="24">
        <v>302.47713599999997</v>
      </c>
      <c r="G28" s="25">
        <v>1.38207198960361</v>
      </c>
      <c r="H28" s="29"/>
    </row>
    <row r="29" spans="2:8" x14ac:dyDescent="0.2">
      <c r="B29" s="23" t="s">
        <v>308</v>
      </c>
      <c r="C29" s="23" t="s">
        <v>309</v>
      </c>
      <c r="D29" s="23" t="s">
        <v>291</v>
      </c>
      <c r="E29" s="37">
        <v>96767</v>
      </c>
      <c r="F29" s="24">
        <v>286.52708699999999</v>
      </c>
      <c r="G29" s="25">
        <v>1.30919337058725</v>
      </c>
      <c r="H29" s="29"/>
    </row>
    <row r="30" spans="2:8" x14ac:dyDescent="0.2">
      <c r="B30" s="23" t="s">
        <v>310</v>
      </c>
      <c r="C30" s="23" t="s">
        <v>311</v>
      </c>
      <c r="D30" s="23" t="s">
        <v>312</v>
      </c>
      <c r="E30" s="37">
        <v>30926</v>
      </c>
      <c r="F30" s="24">
        <v>273.52500700000002</v>
      </c>
      <c r="G30" s="25">
        <v>1.24978454778424</v>
      </c>
      <c r="H30" s="29"/>
    </row>
    <row r="31" spans="2:8" x14ac:dyDescent="0.2">
      <c r="B31" s="23" t="s">
        <v>313</v>
      </c>
      <c r="C31" s="23" t="s">
        <v>314</v>
      </c>
      <c r="D31" s="23" t="s">
        <v>315</v>
      </c>
      <c r="E31" s="37">
        <v>2530</v>
      </c>
      <c r="F31" s="24">
        <v>271.8485</v>
      </c>
      <c r="G31" s="25">
        <v>1.24212428824953</v>
      </c>
      <c r="H31" s="29"/>
    </row>
    <row r="32" spans="2:8" x14ac:dyDescent="0.2">
      <c r="B32" s="23" t="s">
        <v>316</v>
      </c>
      <c r="C32" s="23" t="s">
        <v>317</v>
      </c>
      <c r="D32" s="23" t="s">
        <v>283</v>
      </c>
      <c r="E32" s="37">
        <v>29919</v>
      </c>
      <c r="F32" s="24">
        <v>260.92359900000002</v>
      </c>
      <c r="G32" s="25">
        <v>1.1922064668202399</v>
      </c>
      <c r="H32" s="29"/>
    </row>
    <row r="33" spans="2:8" x14ac:dyDescent="0.2">
      <c r="B33" s="23" t="s">
        <v>318</v>
      </c>
      <c r="C33" s="23" t="s">
        <v>319</v>
      </c>
      <c r="D33" s="23" t="s">
        <v>320</v>
      </c>
      <c r="E33" s="37">
        <v>82997</v>
      </c>
      <c r="F33" s="24">
        <v>236.25096049999999</v>
      </c>
      <c r="G33" s="25">
        <v>1.07947278046166</v>
      </c>
      <c r="H33" s="29"/>
    </row>
    <row r="34" spans="2:8" x14ac:dyDescent="0.2">
      <c r="B34" s="23" t="s">
        <v>321</v>
      </c>
      <c r="C34" s="23" t="s">
        <v>322</v>
      </c>
      <c r="D34" s="23" t="s">
        <v>302</v>
      </c>
      <c r="E34" s="37">
        <v>20032</v>
      </c>
      <c r="F34" s="24">
        <v>224.85919999999999</v>
      </c>
      <c r="G34" s="25">
        <v>1.0274217946994699</v>
      </c>
      <c r="H34" s="29"/>
    </row>
    <row r="35" spans="2:8" x14ac:dyDescent="0.2">
      <c r="B35" s="23" t="s">
        <v>323</v>
      </c>
      <c r="C35" s="23" t="s">
        <v>324</v>
      </c>
      <c r="D35" s="23" t="s">
        <v>325</v>
      </c>
      <c r="E35" s="37">
        <v>48509</v>
      </c>
      <c r="F35" s="24">
        <v>218.5087905</v>
      </c>
      <c r="G35" s="25">
        <v>0.99840564092161199</v>
      </c>
      <c r="H35" s="29"/>
    </row>
    <row r="36" spans="2:8" x14ac:dyDescent="0.2">
      <c r="B36" s="23" t="s">
        <v>326</v>
      </c>
      <c r="C36" s="23" t="s">
        <v>327</v>
      </c>
      <c r="D36" s="23" t="s">
        <v>297</v>
      </c>
      <c r="E36" s="37">
        <v>9660</v>
      </c>
      <c r="F36" s="24">
        <v>209.15832</v>
      </c>
      <c r="G36" s="25">
        <v>0.95568167329033704</v>
      </c>
      <c r="H36" s="29"/>
    </row>
    <row r="37" spans="2:8" x14ac:dyDescent="0.2">
      <c r="B37" s="23" t="s">
        <v>328</v>
      </c>
      <c r="C37" s="23" t="s">
        <v>329</v>
      </c>
      <c r="D37" s="23" t="s">
        <v>315</v>
      </c>
      <c r="E37" s="37">
        <v>8134</v>
      </c>
      <c r="F37" s="24">
        <v>208.043318</v>
      </c>
      <c r="G37" s="25">
        <v>0.95058703026068303</v>
      </c>
      <c r="H37" s="29"/>
    </row>
    <row r="38" spans="2:8" x14ac:dyDescent="0.2">
      <c r="B38" s="23" t="s">
        <v>330</v>
      </c>
      <c r="C38" s="23" t="s">
        <v>331</v>
      </c>
      <c r="D38" s="23" t="s">
        <v>276</v>
      </c>
      <c r="E38" s="37">
        <v>2367</v>
      </c>
      <c r="F38" s="24">
        <v>207.85810499999999</v>
      </c>
      <c r="G38" s="25">
        <v>0.94974075902578703</v>
      </c>
      <c r="H38" s="29"/>
    </row>
    <row r="39" spans="2:8" x14ac:dyDescent="0.2">
      <c r="B39" s="23" t="s">
        <v>332</v>
      </c>
      <c r="C39" s="23" t="s">
        <v>333</v>
      </c>
      <c r="D39" s="23" t="s">
        <v>334</v>
      </c>
      <c r="E39" s="37">
        <v>15762</v>
      </c>
      <c r="F39" s="24">
        <v>206.89201199999999</v>
      </c>
      <c r="G39" s="25">
        <v>0.94532650777920002</v>
      </c>
      <c r="H39" s="29"/>
    </row>
    <row r="40" spans="2:8" x14ac:dyDescent="0.2">
      <c r="B40" s="23" t="s">
        <v>335</v>
      </c>
      <c r="C40" s="23" t="s">
        <v>336</v>
      </c>
      <c r="D40" s="23" t="s">
        <v>283</v>
      </c>
      <c r="E40" s="37">
        <v>12332</v>
      </c>
      <c r="F40" s="24">
        <v>201.233576</v>
      </c>
      <c r="G40" s="25">
        <v>0.91947210435558202</v>
      </c>
      <c r="H40" s="29"/>
    </row>
    <row r="41" spans="2:8" x14ac:dyDescent="0.2">
      <c r="B41" s="23" t="s">
        <v>337</v>
      </c>
      <c r="C41" s="23" t="s">
        <v>338</v>
      </c>
      <c r="D41" s="23" t="s">
        <v>276</v>
      </c>
      <c r="E41" s="37">
        <v>2940</v>
      </c>
      <c r="F41" s="24">
        <v>193.6284</v>
      </c>
      <c r="G41" s="25">
        <v>0.88472269861667796</v>
      </c>
      <c r="H41" s="29"/>
    </row>
    <row r="42" spans="2:8" x14ac:dyDescent="0.2">
      <c r="B42" s="23" t="s">
        <v>339</v>
      </c>
      <c r="C42" s="23" t="s">
        <v>340</v>
      </c>
      <c r="D42" s="23" t="s">
        <v>341</v>
      </c>
      <c r="E42" s="37">
        <v>4833</v>
      </c>
      <c r="F42" s="24">
        <v>190.58935500000001</v>
      </c>
      <c r="G42" s="25">
        <v>0.87083675991338105</v>
      </c>
      <c r="H42" s="29"/>
    </row>
    <row r="43" spans="2:8" x14ac:dyDescent="0.2">
      <c r="B43" s="23" t="s">
        <v>342</v>
      </c>
      <c r="C43" s="23" t="s">
        <v>343</v>
      </c>
      <c r="D43" s="23" t="s">
        <v>263</v>
      </c>
      <c r="E43" s="37">
        <v>13564</v>
      </c>
      <c r="F43" s="24">
        <v>187.72576000000001</v>
      </c>
      <c r="G43" s="25">
        <v>0.85775248355647604</v>
      </c>
      <c r="H43" s="29"/>
    </row>
    <row r="44" spans="2:8" x14ac:dyDescent="0.2">
      <c r="B44" s="23" t="s">
        <v>344</v>
      </c>
      <c r="C44" s="23" t="s">
        <v>345</v>
      </c>
      <c r="D44" s="23" t="s">
        <v>346</v>
      </c>
      <c r="E44" s="37">
        <v>15319</v>
      </c>
      <c r="F44" s="24">
        <v>179.967612</v>
      </c>
      <c r="G44" s="25">
        <v>0.822304121462757</v>
      </c>
      <c r="H44" s="29"/>
    </row>
    <row r="45" spans="2:8" x14ac:dyDescent="0.2">
      <c r="B45" s="23" t="s">
        <v>347</v>
      </c>
      <c r="C45" s="23" t="s">
        <v>348</v>
      </c>
      <c r="D45" s="23" t="s">
        <v>349</v>
      </c>
      <c r="E45" s="37">
        <v>9596</v>
      </c>
      <c r="F45" s="24">
        <v>170.54970800000001</v>
      </c>
      <c r="G45" s="25">
        <v>0.77927203814133905</v>
      </c>
      <c r="H45" s="29"/>
    </row>
    <row r="46" spans="2:8" x14ac:dyDescent="0.2">
      <c r="B46" s="23" t="s">
        <v>350</v>
      </c>
      <c r="C46" s="23" t="s">
        <v>351</v>
      </c>
      <c r="D46" s="23" t="s">
        <v>286</v>
      </c>
      <c r="E46" s="37">
        <v>13020</v>
      </c>
      <c r="F46" s="24">
        <v>163.38798</v>
      </c>
      <c r="G46" s="25">
        <v>0.74654882541573298</v>
      </c>
      <c r="H46" s="29"/>
    </row>
    <row r="47" spans="2:8" x14ac:dyDescent="0.2">
      <c r="B47" s="23" t="s">
        <v>352</v>
      </c>
      <c r="C47" s="23" t="s">
        <v>353</v>
      </c>
      <c r="D47" s="23" t="s">
        <v>354</v>
      </c>
      <c r="E47" s="37">
        <v>2199</v>
      </c>
      <c r="F47" s="24">
        <v>163.14381</v>
      </c>
      <c r="G47" s="25">
        <v>0.74543316913121505</v>
      </c>
      <c r="H47" s="29"/>
    </row>
    <row r="48" spans="2:8" x14ac:dyDescent="0.2">
      <c r="B48" s="23" t="s">
        <v>355</v>
      </c>
      <c r="C48" s="23" t="s">
        <v>356</v>
      </c>
      <c r="D48" s="23" t="s">
        <v>283</v>
      </c>
      <c r="E48" s="37">
        <v>70071</v>
      </c>
      <c r="F48" s="24">
        <v>157.029111</v>
      </c>
      <c r="G48" s="25">
        <v>0.71749401867338602</v>
      </c>
      <c r="H48" s="29"/>
    </row>
    <row r="49" spans="2:9" x14ac:dyDescent="0.2">
      <c r="B49" s="23" t="s">
        <v>357</v>
      </c>
      <c r="C49" s="23" t="s">
        <v>358</v>
      </c>
      <c r="D49" s="23" t="s">
        <v>294</v>
      </c>
      <c r="E49" s="37">
        <v>4741</v>
      </c>
      <c r="F49" s="24">
        <v>156.25387799999999</v>
      </c>
      <c r="G49" s="25">
        <v>0.71395184081199403</v>
      </c>
      <c r="H49" s="29"/>
    </row>
    <row r="50" spans="2:9" x14ac:dyDescent="0.2">
      <c r="B50" s="23" t="s">
        <v>359</v>
      </c>
      <c r="C50" s="23" t="s">
        <v>360</v>
      </c>
      <c r="D50" s="23" t="s">
        <v>354</v>
      </c>
      <c r="E50" s="37">
        <v>15898</v>
      </c>
      <c r="F50" s="24">
        <v>152.98645400000001</v>
      </c>
      <c r="G50" s="25">
        <v>0.69902239771994301</v>
      </c>
      <c r="H50" s="29"/>
    </row>
    <row r="51" spans="2:9" x14ac:dyDescent="0.2">
      <c r="B51" s="23" t="s">
        <v>361</v>
      </c>
      <c r="C51" s="23" t="s">
        <v>362</v>
      </c>
      <c r="D51" s="23" t="s">
        <v>286</v>
      </c>
      <c r="E51" s="37">
        <v>12020</v>
      </c>
      <c r="F51" s="24">
        <v>147.14884000000001</v>
      </c>
      <c r="G51" s="25">
        <v>0.67234929805293897</v>
      </c>
      <c r="H51" s="29"/>
    </row>
    <row r="52" spans="2:9" x14ac:dyDescent="0.2">
      <c r="B52" s="23" t="s">
        <v>363</v>
      </c>
      <c r="C52" s="23" t="s">
        <v>364</v>
      </c>
      <c r="D52" s="23" t="s">
        <v>365</v>
      </c>
      <c r="E52" s="37">
        <v>13912</v>
      </c>
      <c r="F52" s="24">
        <v>141.17897600000001</v>
      </c>
      <c r="G52" s="25">
        <v>0.64507192454546503</v>
      </c>
      <c r="H52" s="29"/>
    </row>
    <row r="53" spans="2:9" x14ac:dyDescent="0.2">
      <c r="B53" s="23" t="s">
        <v>366</v>
      </c>
      <c r="C53" s="23" t="s">
        <v>367</v>
      </c>
      <c r="D53" s="23" t="s">
        <v>349</v>
      </c>
      <c r="E53" s="37">
        <v>22976</v>
      </c>
      <c r="F53" s="24">
        <v>135.69625600000001</v>
      </c>
      <c r="G53" s="25">
        <v>0.62002039886968796</v>
      </c>
      <c r="H53" s="29"/>
    </row>
    <row r="54" spans="2:9" x14ac:dyDescent="0.2">
      <c r="B54" s="23" t="s">
        <v>368</v>
      </c>
      <c r="C54" s="23" t="s">
        <v>369</v>
      </c>
      <c r="D54" s="23" t="s">
        <v>276</v>
      </c>
      <c r="E54" s="37">
        <v>44747</v>
      </c>
      <c r="F54" s="24">
        <v>132.54061400000001</v>
      </c>
      <c r="G54" s="25">
        <v>0.60560170767507004</v>
      </c>
      <c r="H54" s="29"/>
    </row>
    <row r="55" spans="2:9" x14ac:dyDescent="0.2">
      <c r="B55" s="23" t="s">
        <v>370</v>
      </c>
      <c r="C55" s="23" t="s">
        <v>371</v>
      </c>
      <c r="D55" s="23" t="s">
        <v>263</v>
      </c>
      <c r="E55" s="37">
        <v>61058</v>
      </c>
      <c r="F55" s="24">
        <v>114.5692312</v>
      </c>
      <c r="G55" s="25">
        <v>0.52348725396533802</v>
      </c>
      <c r="H55" s="29"/>
    </row>
    <row r="56" spans="2:9" x14ac:dyDescent="0.2">
      <c r="B56" s="23" t="s">
        <v>372</v>
      </c>
      <c r="C56" s="23" t="s">
        <v>373</v>
      </c>
      <c r="D56" s="23" t="s">
        <v>374</v>
      </c>
      <c r="E56" s="37">
        <v>5564</v>
      </c>
      <c r="F56" s="24">
        <v>97.859632000000005</v>
      </c>
      <c r="G56" s="25">
        <v>0.44713811459824598</v>
      </c>
      <c r="H56" s="29"/>
    </row>
    <row r="57" spans="2:9" x14ac:dyDescent="0.2">
      <c r="B57" s="22" t="s">
        <v>79</v>
      </c>
      <c r="C57" s="22"/>
      <c r="D57" s="22"/>
      <c r="E57" s="22"/>
      <c r="F57" s="27">
        <f>SUM(F7:F56)</f>
        <v>21870.026265199998</v>
      </c>
      <c r="G57" s="28">
        <f>SUM(G7:G56)</f>
        <v>99.928051133848967</v>
      </c>
      <c r="H57" s="22"/>
      <c r="I57" s="15"/>
    </row>
    <row r="58" spans="2:9" x14ac:dyDescent="0.2">
      <c r="B58" s="22" t="s">
        <v>375</v>
      </c>
      <c r="C58" s="22"/>
      <c r="D58" s="22"/>
      <c r="E58" s="22"/>
      <c r="F58" s="53" t="s">
        <v>376</v>
      </c>
      <c r="G58" s="54" t="s">
        <v>376</v>
      </c>
      <c r="H58" s="22"/>
      <c r="I58" s="15"/>
    </row>
    <row r="59" spans="2:9" x14ac:dyDescent="0.2">
      <c r="B59" s="22" t="s">
        <v>79</v>
      </c>
      <c r="C59" s="22"/>
      <c r="D59" s="22"/>
      <c r="E59" s="22"/>
      <c r="F59" s="49" t="s">
        <v>376</v>
      </c>
      <c r="G59" s="50" t="s">
        <v>376</v>
      </c>
      <c r="H59" s="22"/>
      <c r="I59" s="15"/>
    </row>
    <row r="60" spans="2:9" x14ac:dyDescent="0.2">
      <c r="B60" s="41" t="s">
        <v>97</v>
      </c>
      <c r="C60" s="41"/>
      <c r="D60" s="41"/>
      <c r="E60" s="41"/>
      <c r="F60" s="42">
        <f>F57</f>
        <v>21870.026265199998</v>
      </c>
      <c r="G60" s="43">
        <f>G57</f>
        <v>99.928051133848967</v>
      </c>
      <c r="H60" s="22"/>
      <c r="I60" s="15"/>
    </row>
    <row r="61" spans="2:9" x14ac:dyDescent="0.2">
      <c r="B61" s="22" t="s">
        <v>22</v>
      </c>
      <c r="C61" s="22"/>
      <c r="D61" s="22"/>
      <c r="E61" s="22"/>
      <c r="F61" s="27">
        <v>254.5348448</v>
      </c>
      <c r="G61" s="28">
        <v>1.1630151092682299</v>
      </c>
      <c r="H61" s="29">
        <v>6.1600000000000002E-2</v>
      </c>
      <c r="I61" s="16"/>
    </row>
    <row r="62" spans="2:9" x14ac:dyDescent="0.2">
      <c r="B62" s="23"/>
      <c r="C62" s="23"/>
      <c r="D62" s="23"/>
      <c r="E62" s="23"/>
      <c r="F62" s="24"/>
      <c r="G62" s="25"/>
      <c r="H62" s="23"/>
    </row>
    <row r="63" spans="2:9" x14ac:dyDescent="0.2">
      <c r="B63" s="36" t="s">
        <v>24</v>
      </c>
      <c r="C63" s="36"/>
      <c r="D63" s="36"/>
      <c r="E63" s="36"/>
      <c r="F63" s="27">
        <f>F64-(F57+F61)</f>
        <v>-238.78827939999974</v>
      </c>
      <c r="G63" s="28">
        <f>G64-(G57+G61)</f>
        <v>-1.0910662431171971</v>
      </c>
      <c r="H63" s="22"/>
      <c r="I63" s="15"/>
    </row>
    <row r="64" spans="2:9" x14ac:dyDescent="0.2">
      <c r="B64" s="30" t="s">
        <v>23</v>
      </c>
      <c r="C64" s="30"/>
      <c r="D64" s="30"/>
      <c r="E64" s="30"/>
      <c r="F64" s="31">
        <v>21885.772830599999</v>
      </c>
      <c r="G64" s="32">
        <v>100</v>
      </c>
      <c r="H64" s="34"/>
      <c r="I64" s="15"/>
    </row>
    <row r="66" spans="2:4" x14ac:dyDescent="0.2">
      <c r="B66" s="65" t="s">
        <v>1465</v>
      </c>
    </row>
    <row r="67" spans="2:4" x14ac:dyDescent="0.2">
      <c r="B67" s="65"/>
    </row>
    <row r="68" spans="2:4" x14ac:dyDescent="0.2">
      <c r="B68" s="81" t="s">
        <v>1466</v>
      </c>
    </row>
    <row r="69" spans="2:4" x14ac:dyDescent="0.2">
      <c r="B69" s="81" t="s">
        <v>1483</v>
      </c>
    </row>
    <row r="70" spans="2:4" x14ac:dyDescent="0.2">
      <c r="B70" s="81" t="s">
        <v>1484</v>
      </c>
    </row>
    <row r="71" spans="2:4" x14ac:dyDescent="0.2">
      <c r="B71" s="65"/>
    </row>
    <row r="72" spans="2:4" ht="22.5" x14ac:dyDescent="0.2">
      <c r="B72" s="82" t="s">
        <v>1468</v>
      </c>
      <c r="C72" s="88" t="s">
        <v>1469</v>
      </c>
      <c r="D72" s="88" t="s">
        <v>1470</v>
      </c>
    </row>
    <row r="73" spans="2:4" x14ac:dyDescent="0.2">
      <c r="B73" s="83" t="s">
        <v>1535</v>
      </c>
      <c r="C73" s="112">
        <v>9.8903999999999996</v>
      </c>
      <c r="D73" s="112">
        <v>8.9852000000000007</v>
      </c>
    </row>
    <row r="74" spans="2:4" x14ac:dyDescent="0.2">
      <c r="B74" s="65"/>
    </row>
    <row r="75" spans="2:4" x14ac:dyDescent="0.2">
      <c r="B75" s="81" t="s">
        <v>1485</v>
      </c>
    </row>
    <row r="76" spans="2:4" x14ac:dyDescent="0.2">
      <c r="B76" s="81" t="s">
        <v>1486</v>
      </c>
    </row>
    <row r="77" spans="2:4" x14ac:dyDescent="0.2">
      <c r="B77" s="81" t="s">
        <v>1487</v>
      </c>
    </row>
    <row r="78" spans="2:4" x14ac:dyDescent="0.2">
      <c r="B78" s="84" t="s">
        <v>1508</v>
      </c>
    </row>
    <row r="79" spans="2:4" x14ac:dyDescent="0.2">
      <c r="B79" s="81" t="s">
        <v>1488</v>
      </c>
    </row>
    <row r="82" spans="2:2" x14ac:dyDescent="0.2">
      <c r="B82" s="15" t="s">
        <v>26</v>
      </c>
    </row>
    <row r="99" spans="2:2" x14ac:dyDescent="0.2">
      <c r="B99" s="65" t="s">
        <v>1431</v>
      </c>
    </row>
    <row r="100" spans="2:2" x14ac:dyDescent="0.2">
      <c r="B100" s="66" t="s">
        <v>1438</v>
      </c>
    </row>
    <row r="117" spans="8:8" x14ac:dyDescent="0.2">
      <c r="H117" s="11"/>
    </row>
    <row r="118" spans="8:8" x14ac:dyDescent="0.2">
      <c r="H118" s="11"/>
    </row>
    <row r="119" spans="8:8" x14ac:dyDescent="0.2">
      <c r="H119" s="11"/>
    </row>
    <row r="120" spans="8:8" x14ac:dyDescent="0.2">
      <c r="H120" s="11"/>
    </row>
    <row r="121" spans="8:8" x14ac:dyDescent="0.2">
      <c r="H121" s="11"/>
    </row>
    <row r="122" spans="8:8" x14ac:dyDescent="0.2">
      <c r="H122" s="11"/>
    </row>
    <row r="123" spans="8:8" x14ac:dyDescent="0.2">
      <c r="H123" s="11"/>
    </row>
    <row r="124" spans="8:8" x14ac:dyDescent="0.2">
      <c r="H124" s="11"/>
    </row>
    <row r="125" spans="8:8" x14ac:dyDescent="0.2">
      <c r="H125" s="11"/>
    </row>
    <row r="126" spans="8:8" x14ac:dyDescent="0.2">
      <c r="H126" s="11"/>
    </row>
    <row r="127" spans="8:8" x14ac:dyDescent="0.2">
      <c r="H127" s="11"/>
    </row>
    <row r="128" spans="8:8" x14ac:dyDescent="0.2">
      <c r="H128" s="11"/>
    </row>
    <row r="129" spans="8:8" x14ac:dyDescent="0.2">
      <c r="H129" s="11"/>
    </row>
    <row r="130" spans="8:8" x14ac:dyDescent="0.2">
      <c r="H130" s="11"/>
    </row>
    <row r="131" spans="8:8" x14ac:dyDescent="0.2">
      <c r="H131" s="11"/>
    </row>
    <row r="132" spans="8:8" x14ac:dyDescent="0.2">
      <c r="H132" s="11"/>
    </row>
    <row r="133" spans="8:8" x14ac:dyDescent="0.2">
      <c r="H133" s="11"/>
    </row>
    <row r="134" spans="8:8" x14ac:dyDescent="0.2">
      <c r="H134" s="11"/>
    </row>
    <row r="135" spans="8:8" x14ac:dyDescent="0.2">
      <c r="H135" s="11"/>
    </row>
    <row r="136" spans="8:8" x14ac:dyDescent="0.2">
      <c r="H136" s="11"/>
    </row>
    <row r="137" spans="8:8" x14ac:dyDescent="0.2">
      <c r="H137" s="11"/>
    </row>
    <row r="138" spans="8:8" x14ac:dyDescent="0.2">
      <c r="H138" s="11"/>
    </row>
    <row r="139" spans="8:8" x14ac:dyDescent="0.2">
      <c r="H139" s="11"/>
    </row>
    <row r="140" spans="8:8" x14ac:dyDescent="0.2">
      <c r="H140" s="11"/>
    </row>
    <row r="141" spans="8:8" x14ac:dyDescent="0.2">
      <c r="H141" s="11"/>
    </row>
    <row r="142" spans="8:8" x14ac:dyDescent="0.2">
      <c r="H142" s="11"/>
    </row>
    <row r="143" spans="8:8" x14ac:dyDescent="0.2">
      <c r="H143" s="11"/>
    </row>
    <row r="144" spans="8:8" x14ac:dyDescent="0.2">
      <c r="H144" s="11"/>
    </row>
    <row r="145" spans="8:8" x14ac:dyDescent="0.2">
      <c r="H145" s="11"/>
    </row>
    <row r="146" spans="8:8" x14ac:dyDescent="0.2">
      <c r="H146" s="11"/>
    </row>
    <row r="147" spans="8:8" x14ac:dyDescent="0.2">
      <c r="H147" s="11"/>
    </row>
    <row r="148" spans="8:8" x14ac:dyDescent="0.2">
      <c r="H148" s="11"/>
    </row>
    <row r="149" spans="8:8" x14ac:dyDescent="0.2">
      <c r="H149" s="11"/>
    </row>
    <row r="150" spans="8:8" x14ac:dyDescent="0.2">
      <c r="H150" s="11"/>
    </row>
    <row r="151" spans="8:8" x14ac:dyDescent="0.2">
      <c r="H151" s="11"/>
    </row>
    <row r="152" spans="8:8" x14ac:dyDescent="0.2">
      <c r="H152" s="11"/>
    </row>
    <row r="153" spans="8:8" x14ac:dyDescent="0.2">
      <c r="H153" s="11"/>
    </row>
    <row r="154" spans="8:8" x14ac:dyDescent="0.2">
      <c r="H154" s="11"/>
    </row>
    <row r="155" spans="8:8" x14ac:dyDescent="0.2">
      <c r="H155" s="11"/>
    </row>
    <row r="156" spans="8:8" x14ac:dyDescent="0.2">
      <c r="H156" s="11"/>
    </row>
    <row r="157" spans="8:8" x14ac:dyDescent="0.2">
      <c r="H157" s="11"/>
    </row>
    <row r="158" spans="8:8" x14ac:dyDescent="0.2">
      <c r="H158" s="11"/>
    </row>
    <row r="159" spans="8:8" x14ac:dyDescent="0.2">
      <c r="H159" s="11"/>
    </row>
    <row r="160" spans="8:8" x14ac:dyDescent="0.2">
      <c r="H160" s="11"/>
    </row>
    <row r="161" spans="8:8" x14ac:dyDescent="0.2">
      <c r="H161" s="11"/>
    </row>
    <row r="162" spans="8:8" x14ac:dyDescent="0.2">
      <c r="H162" s="11"/>
    </row>
    <row r="163" spans="8:8" x14ac:dyDescent="0.2">
      <c r="H163" s="11"/>
    </row>
    <row r="164" spans="8:8" x14ac:dyDescent="0.2">
      <c r="H164" s="11"/>
    </row>
    <row r="165" spans="8:8" x14ac:dyDescent="0.2">
      <c r="H165" s="11"/>
    </row>
    <row r="166" spans="8:8" x14ac:dyDescent="0.2">
      <c r="H166" s="11"/>
    </row>
    <row r="167" spans="8:8" x14ac:dyDescent="0.2">
      <c r="H167" s="11"/>
    </row>
    <row r="168" spans="8:8" x14ac:dyDescent="0.2">
      <c r="H168" s="11"/>
    </row>
    <row r="169" spans="8:8" x14ac:dyDescent="0.2">
      <c r="H169" s="11"/>
    </row>
    <row r="170" spans="8:8" x14ac:dyDescent="0.2">
      <c r="H170" s="11"/>
    </row>
    <row r="171" spans="8:8" x14ac:dyDescent="0.2">
      <c r="H171" s="11"/>
    </row>
    <row r="172" spans="8:8" x14ac:dyDescent="0.2">
      <c r="H172" s="11"/>
    </row>
    <row r="173" spans="8:8" x14ac:dyDescent="0.2">
      <c r="H173" s="11"/>
    </row>
    <row r="174" spans="8:8" x14ac:dyDescent="0.2">
      <c r="H174" s="11"/>
    </row>
    <row r="175" spans="8:8" x14ac:dyDescent="0.2">
      <c r="H175" s="11"/>
    </row>
    <row r="176" spans="8:8" x14ac:dyDescent="0.2">
      <c r="H176" s="11"/>
    </row>
    <row r="177" spans="8:8" x14ac:dyDescent="0.2">
      <c r="H177" s="11"/>
    </row>
    <row r="178" spans="8:8" x14ac:dyDescent="0.2">
      <c r="H178" s="11"/>
    </row>
    <row r="179" spans="8:8" x14ac:dyDescent="0.2">
      <c r="H179" s="11"/>
    </row>
    <row r="180" spans="8:8" x14ac:dyDescent="0.2">
      <c r="H180" s="11"/>
    </row>
    <row r="181" spans="8:8" x14ac:dyDescent="0.2">
      <c r="H181" s="11"/>
    </row>
    <row r="182" spans="8:8" x14ac:dyDescent="0.2">
      <c r="H182" s="11"/>
    </row>
    <row r="183" spans="8:8" x14ac:dyDescent="0.2">
      <c r="H183" s="11"/>
    </row>
    <row r="184" spans="8:8" x14ac:dyDescent="0.2">
      <c r="H184" s="11"/>
    </row>
    <row r="185" spans="8:8" x14ac:dyDescent="0.2">
      <c r="H185" s="11"/>
    </row>
    <row r="186" spans="8:8" x14ac:dyDescent="0.2">
      <c r="H186" s="11"/>
    </row>
    <row r="187" spans="8:8" x14ac:dyDescent="0.2">
      <c r="H187" s="11"/>
    </row>
    <row r="188" spans="8:8" x14ac:dyDescent="0.2">
      <c r="H188" s="11"/>
    </row>
    <row r="189" spans="8:8" x14ac:dyDescent="0.2">
      <c r="H189" s="11"/>
    </row>
    <row r="190" spans="8:8" x14ac:dyDescent="0.2">
      <c r="H190" s="11"/>
    </row>
    <row r="191" spans="8:8" x14ac:dyDescent="0.2">
      <c r="H191" s="11"/>
    </row>
    <row r="192" spans="8:8" x14ac:dyDescent="0.2">
      <c r="H192" s="11"/>
    </row>
    <row r="193" spans="8:8" x14ac:dyDescent="0.2">
      <c r="H193" s="11"/>
    </row>
    <row r="194" spans="8:8" x14ac:dyDescent="0.2">
      <c r="H194" s="11"/>
    </row>
    <row r="195" spans="8:8" x14ac:dyDescent="0.2">
      <c r="H195" s="11"/>
    </row>
    <row r="196" spans="8:8" x14ac:dyDescent="0.2">
      <c r="H196" s="11"/>
    </row>
    <row r="197" spans="8:8" x14ac:dyDescent="0.2">
      <c r="H197" s="11"/>
    </row>
    <row r="198" spans="8:8" x14ac:dyDescent="0.2">
      <c r="H198" s="11"/>
    </row>
    <row r="199" spans="8:8" x14ac:dyDescent="0.2">
      <c r="H199" s="11"/>
    </row>
    <row r="200" spans="8:8" x14ac:dyDescent="0.2">
      <c r="H200" s="11"/>
    </row>
    <row r="201" spans="8:8" x14ac:dyDescent="0.2">
      <c r="H201" s="11"/>
    </row>
    <row r="202" spans="8:8" x14ac:dyDescent="0.2">
      <c r="H202" s="11"/>
    </row>
    <row r="203" spans="8:8" x14ac:dyDescent="0.2">
      <c r="H203" s="11"/>
    </row>
    <row r="204" spans="8:8" x14ac:dyDescent="0.2">
      <c r="H204" s="11"/>
    </row>
    <row r="205" spans="8:8" x14ac:dyDescent="0.2">
      <c r="H205" s="11"/>
    </row>
    <row r="206" spans="8:8" x14ac:dyDescent="0.2">
      <c r="H206" s="11"/>
    </row>
    <row r="207" spans="8:8" x14ac:dyDescent="0.2">
      <c r="H207" s="11"/>
    </row>
    <row r="208" spans="8:8" x14ac:dyDescent="0.2">
      <c r="H208" s="11"/>
    </row>
    <row r="209" spans="8:8" x14ac:dyDescent="0.2">
      <c r="H209" s="11"/>
    </row>
    <row r="210" spans="8:8" x14ac:dyDescent="0.2">
      <c r="H210" s="11"/>
    </row>
    <row r="211" spans="8:8" x14ac:dyDescent="0.2">
      <c r="H211" s="11"/>
    </row>
    <row r="212" spans="8:8" x14ac:dyDescent="0.2">
      <c r="H212" s="11"/>
    </row>
    <row r="213" spans="8:8" x14ac:dyDescent="0.2">
      <c r="H213" s="11"/>
    </row>
    <row r="214" spans="8:8" x14ac:dyDescent="0.2">
      <c r="H214" s="11"/>
    </row>
    <row r="215" spans="8:8" x14ac:dyDescent="0.2">
      <c r="H215" s="11"/>
    </row>
    <row r="216" spans="8:8" x14ac:dyDescent="0.2">
      <c r="H216" s="11"/>
    </row>
    <row r="217" spans="8:8" x14ac:dyDescent="0.2">
      <c r="H217" s="11"/>
    </row>
    <row r="218" spans="8:8" x14ac:dyDescent="0.2">
      <c r="H218" s="11"/>
    </row>
    <row r="219" spans="8:8" x14ac:dyDescent="0.2">
      <c r="H219" s="11"/>
    </row>
    <row r="220" spans="8:8" x14ac:dyDescent="0.2">
      <c r="H220" s="11"/>
    </row>
    <row r="221" spans="8:8" x14ac:dyDescent="0.2">
      <c r="H221" s="11"/>
    </row>
    <row r="222" spans="8:8" x14ac:dyDescent="0.2">
      <c r="H222" s="11"/>
    </row>
    <row r="223" spans="8:8" x14ac:dyDescent="0.2">
      <c r="H223" s="11"/>
    </row>
    <row r="224" spans="8:8" x14ac:dyDescent="0.2">
      <c r="H224" s="11"/>
    </row>
    <row r="225" spans="8:8" x14ac:dyDescent="0.2">
      <c r="H225" s="11"/>
    </row>
    <row r="226" spans="8:8" x14ac:dyDescent="0.2">
      <c r="H226" s="11"/>
    </row>
    <row r="227" spans="8:8" x14ac:dyDescent="0.2">
      <c r="H227" s="11"/>
    </row>
    <row r="228" spans="8:8" x14ac:dyDescent="0.2">
      <c r="H228" s="11"/>
    </row>
    <row r="229" spans="8:8" x14ac:dyDescent="0.2">
      <c r="H229" s="11"/>
    </row>
    <row r="230" spans="8:8" x14ac:dyDescent="0.2">
      <c r="H230" s="11"/>
    </row>
    <row r="231" spans="8:8" x14ac:dyDescent="0.2">
      <c r="H231" s="11"/>
    </row>
    <row r="232" spans="8:8" x14ac:dyDescent="0.2">
      <c r="H232" s="11"/>
    </row>
    <row r="233" spans="8:8" x14ac:dyDescent="0.2">
      <c r="H233" s="11"/>
    </row>
    <row r="234" spans="8:8" x14ac:dyDescent="0.2">
      <c r="H234" s="11"/>
    </row>
    <row r="235" spans="8:8" x14ac:dyDescent="0.2">
      <c r="H235" s="11"/>
    </row>
    <row r="236" spans="8:8" x14ac:dyDescent="0.2">
      <c r="H236" s="11"/>
    </row>
    <row r="237" spans="8:8" x14ac:dyDescent="0.2">
      <c r="H237" s="11"/>
    </row>
    <row r="238" spans="8:8" x14ac:dyDescent="0.2">
      <c r="H238" s="11"/>
    </row>
    <row r="239" spans="8:8" x14ac:dyDescent="0.2">
      <c r="H239" s="11"/>
    </row>
    <row r="240" spans="8:8" x14ac:dyDescent="0.2">
      <c r="H240" s="11"/>
    </row>
    <row r="241" spans="8:8" x14ac:dyDescent="0.2">
      <c r="H241" s="11"/>
    </row>
    <row r="242" spans="8:8" x14ac:dyDescent="0.2">
      <c r="H242" s="11"/>
    </row>
    <row r="243" spans="8:8" x14ac:dyDescent="0.2">
      <c r="H243" s="11"/>
    </row>
    <row r="244" spans="8:8" x14ac:dyDescent="0.2">
      <c r="H244" s="11"/>
    </row>
    <row r="245" spans="8:8" x14ac:dyDescent="0.2">
      <c r="H245" s="11"/>
    </row>
    <row r="246" spans="8:8" x14ac:dyDescent="0.2">
      <c r="H246" s="11"/>
    </row>
    <row r="247" spans="8:8" x14ac:dyDescent="0.2">
      <c r="H247" s="11"/>
    </row>
    <row r="248" spans="8:8" x14ac:dyDescent="0.2">
      <c r="H248" s="11"/>
    </row>
    <row r="249" spans="8:8" x14ac:dyDescent="0.2">
      <c r="H249" s="11"/>
    </row>
    <row r="250" spans="8:8" x14ac:dyDescent="0.2">
      <c r="H250" s="11"/>
    </row>
    <row r="251" spans="8:8" x14ac:dyDescent="0.2">
      <c r="H251" s="11"/>
    </row>
    <row r="252" spans="8:8" x14ac:dyDescent="0.2">
      <c r="H252" s="11"/>
    </row>
    <row r="253" spans="8:8" x14ac:dyDescent="0.2">
      <c r="H253" s="11"/>
    </row>
    <row r="254" spans="8:8" x14ac:dyDescent="0.2">
      <c r="H254" s="11"/>
    </row>
    <row r="255" spans="8:8" x14ac:dyDescent="0.2">
      <c r="H255" s="11"/>
    </row>
    <row r="256" spans="8:8" x14ac:dyDescent="0.2">
      <c r="H256" s="11"/>
    </row>
    <row r="257" spans="8:8" x14ac:dyDescent="0.2">
      <c r="H257" s="11"/>
    </row>
    <row r="258" spans="8:8" x14ac:dyDescent="0.2">
      <c r="H258" s="11"/>
    </row>
    <row r="259" spans="8:8" x14ac:dyDescent="0.2">
      <c r="H259" s="11"/>
    </row>
    <row r="260" spans="8:8" x14ac:dyDescent="0.2">
      <c r="H260" s="11"/>
    </row>
    <row r="261" spans="8:8" x14ac:dyDescent="0.2">
      <c r="H261" s="11"/>
    </row>
    <row r="262" spans="8:8" x14ac:dyDescent="0.2">
      <c r="H262" s="11"/>
    </row>
    <row r="263" spans="8:8" x14ac:dyDescent="0.2">
      <c r="H263" s="11"/>
    </row>
    <row r="264" spans="8:8" x14ac:dyDescent="0.2">
      <c r="H264" s="11"/>
    </row>
    <row r="265" spans="8:8" x14ac:dyDescent="0.2">
      <c r="H265" s="11"/>
    </row>
    <row r="266" spans="8:8" x14ac:dyDescent="0.2">
      <c r="H266" s="11"/>
    </row>
    <row r="267" spans="8:8" x14ac:dyDescent="0.2">
      <c r="H267" s="11"/>
    </row>
    <row r="268" spans="8:8" x14ac:dyDescent="0.2">
      <c r="H268" s="11"/>
    </row>
    <row r="269" spans="8:8" x14ac:dyDescent="0.2">
      <c r="H269" s="11"/>
    </row>
    <row r="270" spans="8:8" x14ac:dyDescent="0.2">
      <c r="H270" s="11"/>
    </row>
    <row r="271" spans="8:8" x14ac:dyDescent="0.2">
      <c r="H271" s="11"/>
    </row>
    <row r="272" spans="8:8" x14ac:dyDescent="0.2">
      <c r="H272" s="11"/>
    </row>
    <row r="273" spans="8:8" x14ac:dyDescent="0.2">
      <c r="H273" s="11"/>
    </row>
    <row r="274" spans="8:8" x14ac:dyDescent="0.2">
      <c r="H274" s="11"/>
    </row>
    <row r="275" spans="8:8" x14ac:dyDescent="0.2">
      <c r="H275" s="11"/>
    </row>
    <row r="276" spans="8:8" x14ac:dyDescent="0.2">
      <c r="H276" s="11"/>
    </row>
    <row r="277" spans="8:8" x14ac:dyDescent="0.2">
      <c r="H277" s="11"/>
    </row>
    <row r="278" spans="8:8" x14ac:dyDescent="0.2">
      <c r="H278" s="11"/>
    </row>
    <row r="279" spans="8:8" x14ac:dyDescent="0.2">
      <c r="H279" s="11"/>
    </row>
    <row r="280" spans="8:8" x14ac:dyDescent="0.2">
      <c r="H280" s="11"/>
    </row>
    <row r="281" spans="8:8" x14ac:dyDescent="0.2">
      <c r="H281" s="11"/>
    </row>
    <row r="282" spans="8:8" x14ac:dyDescent="0.2">
      <c r="H282" s="11"/>
    </row>
    <row r="283" spans="8:8" x14ac:dyDescent="0.2">
      <c r="H283" s="11"/>
    </row>
    <row r="284" spans="8:8" x14ac:dyDescent="0.2">
      <c r="H284" s="11"/>
    </row>
    <row r="285" spans="8:8" x14ac:dyDescent="0.2">
      <c r="H285" s="11"/>
    </row>
    <row r="286" spans="8:8" x14ac:dyDescent="0.2">
      <c r="H286" s="11"/>
    </row>
    <row r="287" spans="8:8" x14ac:dyDescent="0.2">
      <c r="H287" s="11"/>
    </row>
    <row r="288" spans="8:8" x14ac:dyDescent="0.2">
      <c r="H288" s="11"/>
    </row>
    <row r="289" spans="8:8" x14ac:dyDescent="0.2">
      <c r="H289" s="11"/>
    </row>
    <row r="290" spans="8:8" x14ac:dyDescent="0.2">
      <c r="H290" s="11"/>
    </row>
    <row r="291" spans="8:8" x14ac:dyDescent="0.2">
      <c r="H291" s="11"/>
    </row>
    <row r="292" spans="8:8" x14ac:dyDescent="0.2">
      <c r="H292" s="11"/>
    </row>
    <row r="293" spans="8:8" x14ac:dyDescent="0.2">
      <c r="H293" s="11"/>
    </row>
    <row r="294" spans="8:8" x14ac:dyDescent="0.2">
      <c r="H294" s="11"/>
    </row>
    <row r="295" spans="8:8" x14ac:dyDescent="0.2">
      <c r="H295" s="11"/>
    </row>
    <row r="296" spans="8:8" x14ac:dyDescent="0.2">
      <c r="H296" s="11"/>
    </row>
    <row r="297" spans="8:8" x14ac:dyDescent="0.2">
      <c r="H297" s="11"/>
    </row>
    <row r="298" spans="8:8" x14ac:dyDescent="0.2">
      <c r="H298" s="11"/>
    </row>
    <row r="299" spans="8:8" x14ac:dyDescent="0.2">
      <c r="H299" s="11"/>
    </row>
    <row r="300" spans="8:8" x14ac:dyDescent="0.2">
      <c r="H300" s="11"/>
    </row>
    <row r="301" spans="8:8" x14ac:dyDescent="0.2">
      <c r="H301" s="11"/>
    </row>
    <row r="302" spans="8:8" x14ac:dyDescent="0.2">
      <c r="H302" s="11"/>
    </row>
    <row r="303" spans="8:8" x14ac:dyDescent="0.2">
      <c r="H303" s="11"/>
    </row>
    <row r="304" spans="8:8" x14ac:dyDescent="0.2">
      <c r="H304" s="11"/>
    </row>
    <row r="305" spans="8:8" x14ac:dyDescent="0.2">
      <c r="H305" s="11"/>
    </row>
    <row r="306" spans="8:8" x14ac:dyDescent="0.2">
      <c r="H306" s="11"/>
    </row>
    <row r="307" spans="8:8" x14ac:dyDescent="0.2">
      <c r="H307" s="11"/>
    </row>
    <row r="308" spans="8:8" x14ac:dyDescent="0.2">
      <c r="H308" s="11"/>
    </row>
    <row r="309" spans="8:8" x14ac:dyDescent="0.2">
      <c r="H309" s="11"/>
    </row>
    <row r="310" spans="8:8" x14ac:dyDescent="0.2">
      <c r="H310" s="11"/>
    </row>
    <row r="311" spans="8:8" x14ac:dyDescent="0.2">
      <c r="H311" s="11"/>
    </row>
    <row r="312" spans="8:8" x14ac:dyDescent="0.2">
      <c r="H312" s="11"/>
    </row>
    <row r="313" spans="8:8" x14ac:dyDescent="0.2">
      <c r="H313" s="11"/>
    </row>
    <row r="314" spans="8:8" x14ac:dyDescent="0.2">
      <c r="H314" s="11"/>
    </row>
    <row r="315" spans="8:8" x14ac:dyDescent="0.2">
      <c r="H315" s="11"/>
    </row>
    <row r="316" spans="8:8" x14ac:dyDescent="0.2">
      <c r="H316" s="11"/>
    </row>
    <row r="317" spans="8:8" x14ac:dyDescent="0.2">
      <c r="H317" s="11"/>
    </row>
    <row r="318" spans="8:8" x14ac:dyDescent="0.2">
      <c r="H318" s="11"/>
    </row>
    <row r="319" spans="8:8" x14ac:dyDescent="0.2">
      <c r="H319" s="11"/>
    </row>
    <row r="320" spans="8:8" x14ac:dyDescent="0.2">
      <c r="H320" s="11"/>
    </row>
    <row r="321" spans="8:8" x14ac:dyDescent="0.2">
      <c r="H321" s="11"/>
    </row>
    <row r="322" spans="8:8" x14ac:dyDescent="0.2">
      <c r="H322" s="11"/>
    </row>
    <row r="323" spans="8:8" x14ac:dyDescent="0.2">
      <c r="H323" s="11"/>
    </row>
    <row r="324" spans="8:8" x14ac:dyDescent="0.2">
      <c r="H324" s="11"/>
    </row>
    <row r="325" spans="8:8" x14ac:dyDescent="0.2">
      <c r="H325" s="11"/>
    </row>
    <row r="326" spans="8:8" x14ac:dyDescent="0.2">
      <c r="H326" s="11"/>
    </row>
    <row r="327" spans="8:8" x14ac:dyDescent="0.2">
      <c r="H327" s="11"/>
    </row>
    <row r="328" spans="8:8" x14ac:dyDescent="0.2">
      <c r="H328" s="11"/>
    </row>
    <row r="329" spans="8:8" x14ac:dyDescent="0.2">
      <c r="H329" s="11"/>
    </row>
    <row r="330" spans="8:8" x14ac:dyDescent="0.2">
      <c r="H330" s="11"/>
    </row>
    <row r="331" spans="8:8" x14ac:dyDescent="0.2">
      <c r="H331" s="11"/>
    </row>
    <row r="332" spans="8:8" x14ac:dyDescent="0.2">
      <c r="H332" s="11"/>
    </row>
    <row r="333" spans="8:8" x14ac:dyDescent="0.2">
      <c r="H333" s="11"/>
    </row>
    <row r="334" spans="8:8" x14ac:dyDescent="0.2">
      <c r="H334" s="11"/>
    </row>
    <row r="335" spans="8:8" x14ac:dyDescent="0.2">
      <c r="H335" s="11"/>
    </row>
    <row r="336" spans="8:8" x14ac:dyDescent="0.2">
      <c r="H336" s="11"/>
    </row>
    <row r="337" spans="8:8" x14ac:dyDescent="0.2">
      <c r="H337" s="11"/>
    </row>
    <row r="338" spans="8:8" x14ac:dyDescent="0.2">
      <c r="H338" s="11"/>
    </row>
    <row r="339" spans="8:8" x14ac:dyDescent="0.2">
      <c r="H339" s="11"/>
    </row>
    <row r="340" spans="8:8" x14ac:dyDescent="0.2">
      <c r="H340" s="11"/>
    </row>
    <row r="341" spans="8:8" x14ac:dyDescent="0.2">
      <c r="H341" s="11"/>
    </row>
    <row r="342" spans="8:8" x14ac:dyDescent="0.2">
      <c r="H342" s="11"/>
    </row>
    <row r="343" spans="8:8" x14ac:dyDescent="0.2">
      <c r="H343" s="11"/>
    </row>
    <row r="344" spans="8:8" x14ac:dyDescent="0.2">
      <c r="H344" s="11"/>
    </row>
    <row r="345" spans="8:8" x14ac:dyDescent="0.2">
      <c r="H345" s="11"/>
    </row>
    <row r="346" spans="8:8" x14ac:dyDescent="0.2">
      <c r="H346" s="11"/>
    </row>
    <row r="347" spans="8:8" x14ac:dyDescent="0.2">
      <c r="H347" s="11"/>
    </row>
    <row r="348" spans="8:8" x14ac:dyDescent="0.2">
      <c r="H348" s="11"/>
    </row>
    <row r="349" spans="8:8" x14ac:dyDescent="0.2">
      <c r="H349" s="11"/>
    </row>
    <row r="350" spans="8:8" x14ac:dyDescent="0.2">
      <c r="H350" s="11"/>
    </row>
    <row r="351" spans="8:8" x14ac:dyDescent="0.2">
      <c r="H351" s="11"/>
    </row>
    <row r="352" spans="8:8" x14ac:dyDescent="0.2">
      <c r="H352" s="11"/>
    </row>
    <row r="353" spans="8:8" x14ac:dyDescent="0.2">
      <c r="H353" s="11"/>
    </row>
    <row r="354" spans="8:8" x14ac:dyDescent="0.2">
      <c r="H354" s="11"/>
    </row>
    <row r="355" spans="8:8" x14ac:dyDescent="0.2">
      <c r="H355" s="11"/>
    </row>
    <row r="356" spans="8:8" x14ac:dyDescent="0.2">
      <c r="H356" s="11"/>
    </row>
    <row r="357" spans="8:8" x14ac:dyDescent="0.2">
      <c r="H357" s="11"/>
    </row>
    <row r="358" spans="8:8" x14ac:dyDescent="0.2">
      <c r="H358" s="11"/>
    </row>
    <row r="359" spans="8:8" x14ac:dyDescent="0.2">
      <c r="H359" s="11"/>
    </row>
    <row r="360" spans="8:8" x14ac:dyDescent="0.2">
      <c r="H360" s="11"/>
    </row>
    <row r="361" spans="8:8" x14ac:dyDescent="0.2">
      <c r="H361" s="11"/>
    </row>
    <row r="362" spans="8:8" x14ac:dyDescent="0.2">
      <c r="H362" s="11"/>
    </row>
    <row r="363" spans="8:8" x14ac:dyDescent="0.2">
      <c r="H363" s="11"/>
    </row>
    <row r="364" spans="8:8" x14ac:dyDescent="0.2">
      <c r="H364" s="11"/>
    </row>
    <row r="365" spans="8:8" x14ac:dyDescent="0.2">
      <c r="H365" s="11"/>
    </row>
    <row r="366" spans="8:8" x14ac:dyDescent="0.2">
      <c r="H366" s="11"/>
    </row>
    <row r="367" spans="8:8" x14ac:dyDescent="0.2">
      <c r="H367" s="11"/>
    </row>
    <row r="368" spans="8:8" x14ac:dyDescent="0.2">
      <c r="H368" s="11"/>
    </row>
    <row r="369" spans="8:8" x14ac:dyDescent="0.2">
      <c r="H369" s="11"/>
    </row>
    <row r="370" spans="8:8" x14ac:dyDescent="0.2">
      <c r="H370" s="11"/>
    </row>
    <row r="371" spans="8:8" x14ac:dyDescent="0.2">
      <c r="H371" s="11"/>
    </row>
    <row r="372" spans="8:8" x14ac:dyDescent="0.2">
      <c r="H372" s="11"/>
    </row>
    <row r="373" spans="8:8" x14ac:dyDescent="0.2">
      <c r="H373" s="11"/>
    </row>
    <row r="374" spans="8:8" x14ac:dyDescent="0.2">
      <c r="H374" s="11"/>
    </row>
    <row r="375" spans="8:8" x14ac:dyDescent="0.2">
      <c r="H375" s="11"/>
    </row>
    <row r="376" spans="8:8" x14ac:dyDescent="0.2">
      <c r="H376" s="11"/>
    </row>
    <row r="377" spans="8:8" x14ac:dyDescent="0.2">
      <c r="H377" s="11"/>
    </row>
    <row r="378" spans="8:8" x14ac:dyDescent="0.2">
      <c r="H378" s="11"/>
    </row>
    <row r="379" spans="8:8" x14ac:dyDescent="0.2">
      <c r="H379" s="11"/>
    </row>
    <row r="380" spans="8:8" x14ac:dyDescent="0.2">
      <c r="H380" s="11"/>
    </row>
    <row r="381" spans="8:8" x14ac:dyDescent="0.2">
      <c r="H381" s="11"/>
    </row>
    <row r="382" spans="8:8" x14ac:dyDescent="0.2">
      <c r="H382" s="11"/>
    </row>
    <row r="383" spans="8:8" x14ac:dyDescent="0.2">
      <c r="H383" s="11"/>
    </row>
    <row r="384" spans="8:8" x14ac:dyDescent="0.2">
      <c r="H384" s="11"/>
    </row>
    <row r="385" spans="8:8" x14ac:dyDescent="0.2">
      <c r="H385" s="11"/>
    </row>
    <row r="386" spans="8:8" x14ac:dyDescent="0.2">
      <c r="H386" s="11"/>
    </row>
    <row r="387" spans="8:8" x14ac:dyDescent="0.2">
      <c r="H387" s="11"/>
    </row>
    <row r="388" spans="8:8" x14ac:dyDescent="0.2">
      <c r="H388" s="11"/>
    </row>
    <row r="389" spans="8:8" x14ac:dyDescent="0.2">
      <c r="H389" s="11"/>
    </row>
    <row r="390" spans="8:8" x14ac:dyDescent="0.2">
      <c r="H390" s="11"/>
    </row>
    <row r="391" spans="8:8" x14ac:dyDescent="0.2">
      <c r="H391" s="11"/>
    </row>
    <row r="392" spans="8:8" x14ac:dyDescent="0.2">
      <c r="H392" s="11"/>
    </row>
    <row r="393" spans="8:8" x14ac:dyDescent="0.2">
      <c r="H393" s="11"/>
    </row>
    <row r="394" spans="8:8" x14ac:dyDescent="0.2">
      <c r="H394" s="11"/>
    </row>
    <row r="395" spans="8:8" x14ac:dyDescent="0.2">
      <c r="H395" s="11"/>
    </row>
    <row r="396" spans="8:8" x14ac:dyDescent="0.2">
      <c r="H396" s="11"/>
    </row>
    <row r="397" spans="8:8" x14ac:dyDescent="0.2">
      <c r="H397" s="11"/>
    </row>
    <row r="398" spans="8:8" x14ac:dyDescent="0.2">
      <c r="H398" s="11"/>
    </row>
    <row r="399" spans="8:8" x14ac:dyDescent="0.2">
      <c r="H399" s="11"/>
    </row>
    <row r="400" spans="8:8" x14ac:dyDescent="0.2">
      <c r="H400" s="11"/>
    </row>
    <row r="401" spans="8:8" x14ac:dyDescent="0.2">
      <c r="H401" s="11"/>
    </row>
    <row r="402" spans="8:8" x14ac:dyDescent="0.2">
      <c r="H402" s="11"/>
    </row>
    <row r="403" spans="8:8" x14ac:dyDescent="0.2">
      <c r="H403" s="11"/>
    </row>
    <row r="404" spans="8:8" x14ac:dyDescent="0.2">
      <c r="H404" s="11"/>
    </row>
    <row r="405" spans="8:8" x14ac:dyDescent="0.2">
      <c r="H405" s="11"/>
    </row>
    <row r="406" spans="8:8" x14ac:dyDescent="0.2">
      <c r="H406" s="11"/>
    </row>
    <row r="407" spans="8:8" x14ac:dyDescent="0.2">
      <c r="H407" s="11"/>
    </row>
    <row r="408" spans="8:8" x14ac:dyDescent="0.2">
      <c r="H408" s="11"/>
    </row>
    <row r="409" spans="8:8" x14ac:dyDescent="0.2">
      <c r="H409" s="11"/>
    </row>
    <row r="410" spans="8:8" x14ac:dyDescent="0.2">
      <c r="H410" s="11"/>
    </row>
    <row r="411" spans="8:8" x14ac:dyDescent="0.2">
      <c r="H411" s="11"/>
    </row>
    <row r="412" spans="8:8" x14ac:dyDescent="0.2">
      <c r="H412" s="11"/>
    </row>
    <row r="413" spans="8:8" x14ac:dyDescent="0.2">
      <c r="H413" s="11"/>
    </row>
    <row r="414" spans="8:8" x14ac:dyDescent="0.2">
      <c r="H414" s="11"/>
    </row>
    <row r="415" spans="8:8" x14ac:dyDescent="0.2">
      <c r="H415" s="11"/>
    </row>
    <row r="416" spans="8:8" x14ac:dyDescent="0.2">
      <c r="H416" s="11"/>
    </row>
    <row r="417" spans="8:8" x14ac:dyDescent="0.2">
      <c r="H417" s="11"/>
    </row>
    <row r="418" spans="8:8" x14ac:dyDescent="0.2">
      <c r="H418" s="11"/>
    </row>
    <row r="419" spans="8:8" x14ac:dyDescent="0.2">
      <c r="H419" s="11"/>
    </row>
    <row r="420" spans="8:8" x14ac:dyDescent="0.2">
      <c r="H420" s="11"/>
    </row>
    <row r="421" spans="8:8" x14ac:dyDescent="0.2">
      <c r="H421" s="11"/>
    </row>
    <row r="422" spans="8:8" x14ac:dyDescent="0.2">
      <c r="H422" s="11"/>
    </row>
    <row r="423" spans="8:8" x14ac:dyDescent="0.2">
      <c r="H423" s="11"/>
    </row>
    <row r="424" spans="8:8" x14ac:dyDescent="0.2">
      <c r="H424" s="11"/>
    </row>
    <row r="425" spans="8:8" x14ac:dyDescent="0.2">
      <c r="H425" s="11"/>
    </row>
    <row r="426" spans="8:8" x14ac:dyDescent="0.2">
      <c r="H426" s="11"/>
    </row>
    <row r="427" spans="8:8" x14ac:dyDescent="0.2">
      <c r="H427" s="11"/>
    </row>
    <row r="428" spans="8:8" x14ac:dyDescent="0.2">
      <c r="H428" s="11"/>
    </row>
    <row r="429" spans="8:8" x14ac:dyDescent="0.2">
      <c r="H429" s="11"/>
    </row>
    <row r="430" spans="8:8" x14ac:dyDescent="0.2">
      <c r="H430" s="11"/>
    </row>
    <row r="431" spans="8:8" x14ac:dyDescent="0.2">
      <c r="H431" s="11"/>
    </row>
    <row r="432" spans="8:8" x14ac:dyDescent="0.2">
      <c r="H432" s="11"/>
    </row>
    <row r="433" spans="8:8" x14ac:dyDescent="0.2">
      <c r="H433" s="11"/>
    </row>
    <row r="434" spans="8:8" x14ac:dyDescent="0.2">
      <c r="H434" s="11"/>
    </row>
    <row r="435" spans="8:8" x14ac:dyDescent="0.2">
      <c r="H435" s="11"/>
    </row>
    <row r="436" spans="8:8" x14ac:dyDescent="0.2">
      <c r="H436" s="11"/>
    </row>
    <row r="437" spans="8:8" x14ac:dyDescent="0.2">
      <c r="H437" s="11"/>
    </row>
    <row r="438" spans="8:8" x14ac:dyDescent="0.2">
      <c r="H438" s="11"/>
    </row>
    <row r="439" spans="8:8" x14ac:dyDescent="0.2">
      <c r="H439" s="11"/>
    </row>
    <row r="440" spans="8:8" x14ac:dyDescent="0.2">
      <c r="H440" s="11"/>
    </row>
    <row r="441" spans="8:8" x14ac:dyDescent="0.2">
      <c r="H441" s="11"/>
    </row>
    <row r="442" spans="8:8" x14ac:dyDescent="0.2">
      <c r="H442" s="11"/>
    </row>
    <row r="443" spans="8:8" x14ac:dyDescent="0.2">
      <c r="H443" s="11"/>
    </row>
    <row r="444" spans="8:8" x14ac:dyDescent="0.2">
      <c r="H444" s="11"/>
    </row>
    <row r="445" spans="8:8" x14ac:dyDescent="0.2">
      <c r="H445" s="11"/>
    </row>
    <row r="446" spans="8:8" x14ac:dyDescent="0.2">
      <c r="H446" s="11"/>
    </row>
    <row r="447" spans="8:8" x14ac:dyDescent="0.2">
      <c r="H447" s="11"/>
    </row>
    <row r="448" spans="8:8" x14ac:dyDescent="0.2">
      <c r="H448" s="11"/>
    </row>
    <row r="449" spans="8:8" x14ac:dyDescent="0.2">
      <c r="H449" s="11"/>
    </row>
    <row r="450" spans="8:8" x14ac:dyDescent="0.2">
      <c r="H450" s="11"/>
    </row>
    <row r="451" spans="8:8" x14ac:dyDescent="0.2">
      <c r="H451" s="11"/>
    </row>
    <row r="452" spans="8:8" x14ac:dyDescent="0.2">
      <c r="H452" s="11"/>
    </row>
    <row r="453" spans="8:8" x14ac:dyDescent="0.2">
      <c r="H453" s="11"/>
    </row>
    <row r="454" spans="8:8" x14ac:dyDescent="0.2">
      <c r="H454" s="11"/>
    </row>
    <row r="455" spans="8:8" x14ac:dyDescent="0.2">
      <c r="H455" s="11"/>
    </row>
    <row r="456" spans="8:8" x14ac:dyDescent="0.2">
      <c r="H456" s="11"/>
    </row>
    <row r="457" spans="8:8" x14ac:dyDescent="0.2">
      <c r="H457" s="11"/>
    </row>
    <row r="458" spans="8:8" x14ac:dyDescent="0.2">
      <c r="H458" s="11"/>
    </row>
    <row r="459" spans="8:8" x14ac:dyDescent="0.2">
      <c r="H459" s="11"/>
    </row>
    <row r="460" spans="8:8" x14ac:dyDescent="0.2">
      <c r="H460" s="11"/>
    </row>
    <row r="461" spans="8:8" x14ac:dyDescent="0.2">
      <c r="H461" s="11"/>
    </row>
    <row r="462" spans="8:8" x14ac:dyDescent="0.2">
      <c r="H462" s="11"/>
    </row>
    <row r="463" spans="8:8" x14ac:dyDescent="0.2">
      <c r="H463" s="11"/>
    </row>
    <row r="464" spans="8:8" x14ac:dyDescent="0.2">
      <c r="H464" s="11"/>
    </row>
    <row r="465" spans="8:8" x14ac:dyDescent="0.2">
      <c r="H465" s="11"/>
    </row>
    <row r="466" spans="8:8" x14ac:dyDescent="0.2">
      <c r="H466" s="11"/>
    </row>
    <row r="467" spans="8:8" x14ac:dyDescent="0.2">
      <c r="H467" s="11"/>
    </row>
    <row r="468" spans="8:8" x14ac:dyDescent="0.2">
      <c r="H468" s="11"/>
    </row>
    <row r="469" spans="8:8" x14ac:dyDescent="0.2">
      <c r="H469" s="11"/>
    </row>
    <row r="470" spans="8:8" x14ac:dyDescent="0.2">
      <c r="H470" s="11"/>
    </row>
    <row r="471" spans="8:8" x14ac:dyDescent="0.2">
      <c r="H471" s="11"/>
    </row>
    <row r="472" spans="8:8" x14ac:dyDescent="0.2">
      <c r="H472" s="11"/>
    </row>
    <row r="473" spans="8:8" x14ac:dyDescent="0.2">
      <c r="H473" s="11"/>
    </row>
    <row r="474" spans="8:8" x14ac:dyDescent="0.2">
      <c r="H474" s="11"/>
    </row>
    <row r="475" spans="8:8" x14ac:dyDescent="0.2">
      <c r="H475" s="11"/>
    </row>
    <row r="476" spans="8:8" x14ac:dyDescent="0.2">
      <c r="H476" s="11"/>
    </row>
    <row r="477" spans="8:8" x14ac:dyDescent="0.2">
      <c r="H477" s="11"/>
    </row>
    <row r="478" spans="8:8" x14ac:dyDescent="0.2">
      <c r="H478" s="11"/>
    </row>
    <row r="479" spans="8:8" x14ac:dyDescent="0.2">
      <c r="H479" s="11"/>
    </row>
    <row r="480" spans="8:8" x14ac:dyDescent="0.2">
      <c r="H480" s="11"/>
    </row>
    <row r="481" spans="8:8" x14ac:dyDescent="0.2">
      <c r="H481" s="11"/>
    </row>
    <row r="482" spans="8:8" x14ac:dyDescent="0.2">
      <c r="H482" s="11"/>
    </row>
    <row r="483" spans="8:8" x14ac:dyDescent="0.2">
      <c r="H483" s="11"/>
    </row>
    <row r="484" spans="8:8" x14ac:dyDescent="0.2">
      <c r="H484" s="11"/>
    </row>
    <row r="485" spans="8:8" x14ac:dyDescent="0.2">
      <c r="H485" s="11"/>
    </row>
    <row r="486" spans="8:8" x14ac:dyDescent="0.2">
      <c r="H486" s="11"/>
    </row>
    <row r="487" spans="8:8" x14ac:dyDescent="0.2">
      <c r="H487" s="11"/>
    </row>
    <row r="488" spans="8:8" x14ac:dyDescent="0.2">
      <c r="H488" s="11"/>
    </row>
    <row r="489" spans="8:8" x14ac:dyDescent="0.2">
      <c r="H489" s="11"/>
    </row>
    <row r="490" spans="8:8" x14ac:dyDescent="0.2">
      <c r="H490" s="11"/>
    </row>
    <row r="491" spans="8:8" x14ac:dyDescent="0.2">
      <c r="H491" s="11"/>
    </row>
    <row r="492" spans="8:8" x14ac:dyDescent="0.2">
      <c r="H492" s="11"/>
    </row>
    <row r="493" spans="8:8" x14ac:dyDescent="0.2">
      <c r="H493" s="11"/>
    </row>
    <row r="494" spans="8:8" x14ac:dyDescent="0.2">
      <c r="H494" s="11"/>
    </row>
    <row r="495" spans="8:8" x14ac:dyDescent="0.2">
      <c r="H495" s="11"/>
    </row>
    <row r="496" spans="8:8" x14ac:dyDescent="0.2">
      <c r="H496" s="11"/>
    </row>
    <row r="497" spans="8:8" x14ac:dyDescent="0.2">
      <c r="H497" s="11"/>
    </row>
    <row r="498" spans="8:8" x14ac:dyDescent="0.2">
      <c r="H498" s="11"/>
    </row>
    <row r="499" spans="8:8" x14ac:dyDescent="0.2">
      <c r="H499" s="11"/>
    </row>
    <row r="500" spans="8:8" x14ac:dyDescent="0.2">
      <c r="H500" s="11"/>
    </row>
    <row r="501" spans="8:8" x14ac:dyDescent="0.2">
      <c r="H501" s="11"/>
    </row>
    <row r="502" spans="8:8" x14ac:dyDescent="0.2">
      <c r="H502" s="11"/>
    </row>
    <row r="503" spans="8:8" x14ac:dyDescent="0.2">
      <c r="H503" s="11"/>
    </row>
    <row r="504" spans="8:8" x14ac:dyDescent="0.2">
      <c r="H504" s="11"/>
    </row>
    <row r="505" spans="8:8" x14ac:dyDescent="0.2">
      <c r="H505" s="11"/>
    </row>
    <row r="506" spans="8:8" x14ac:dyDescent="0.2">
      <c r="H506" s="11"/>
    </row>
    <row r="507" spans="8:8" x14ac:dyDescent="0.2">
      <c r="H507" s="11"/>
    </row>
    <row r="508" spans="8:8" x14ac:dyDescent="0.2">
      <c r="H508" s="11"/>
    </row>
    <row r="509" spans="8:8" x14ac:dyDescent="0.2">
      <c r="H509" s="11"/>
    </row>
    <row r="510" spans="8:8" x14ac:dyDescent="0.2">
      <c r="H510" s="11"/>
    </row>
    <row r="511" spans="8:8" x14ac:dyDescent="0.2">
      <c r="H511" s="11"/>
    </row>
    <row r="512" spans="8:8" x14ac:dyDescent="0.2">
      <c r="H512" s="11"/>
    </row>
    <row r="513" spans="8:8" x14ac:dyDescent="0.2">
      <c r="H513" s="11"/>
    </row>
    <row r="514" spans="8:8" x14ac:dyDescent="0.2">
      <c r="H514" s="11"/>
    </row>
    <row r="515" spans="8:8" x14ac:dyDescent="0.2">
      <c r="H515" s="11"/>
    </row>
    <row r="516" spans="8:8" x14ac:dyDescent="0.2">
      <c r="H516" s="11"/>
    </row>
    <row r="517" spans="8:8" x14ac:dyDescent="0.2">
      <c r="H517" s="11"/>
    </row>
    <row r="518" spans="8:8" x14ac:dyDescent="0.2">
      <c r="H518" s="11"/>
    </row>
    <row r="519" spans="8:8" x14ac:dyDescent="0.2">
      <c r="H519" s="11"/>
    </row>
    <row r="520" spans="8:8" x14ac:dyDescent="0.2">
      <c r="H520" s="11"/>
    </row>
    <row r="521" spans="8:8" x14ac:dyDescent="0.2">
      <c r="H521" s="11"/>
    </row>
    <row r="522" spans="8:8" x14ac:dyDescent="0.2">
      <c r="H522" s="11"/>
    </row>
    <row r="523" spans="8:8" x14ac:dyDescent="0.2">
      <c r="H523" s="11"/>
    </row>
    <row r="524" spans="8:8" x14ac:dyDescent="0.2">
      <c r="H524" s="11"/>
    </row>
    <row r="525" spans="8:8" x14ac:dyDescent="0.2">
      <c r="H525" s="11"/>
    </row>
    <row r="526" spans="8:8" x14ac:dyDescent="0.2">
      <c r="H526" s="11"/>
    </row>
    <row r="527" spans="8:8" x14ac:dyDescent="0.2">
      <c r="H527" s="11"/>
    </row>
    <row r="528" spans="8:8" x14ac:dyDescent="0.2">
      <c r="H528" s="11"/>
    </row>
    <row r="529" spans="8:8" x14ac:dyDescent="0.2">
      <c r="H529" s="11"/>
    </row>
    <row r="530" spans="8:8" x14ac:dyDescent="0.2">
      <c r="H530" s="11"/>
    </row>
    <row r="531" spans="8:8" x14ac:dyDescent="0.2">
      <c r="H531" s="11"/>
    </row>
    <row r="532" spans="8:8" x14ac:dyDescent="0.2">
      <c r="H532" s="11"/>
    </row>
    <row r="533" spans="8:8" x14ac:dyDescent="0.2">
      <c r="H533" s="11"/>
    </row>
    <row r="534" spans="8:8" x14ac:dyDescent="0.2">
      <c r="H534" s="11"/>
    </row>
    <row r="535" spans="8:8" x14ac:dyDescent="0.2">
      <c r="H535" s="11"/>
    </row>
    <row r="536" spans="8:8" x14ac:dyDescent="0.2">
      <c r="H536" s="11"/>
    </row>
    <row r="537" spans="8:8" x14ac:dyDescent="0.2">
      <c r="H537" s="11"/>
    </row>
    <row r="538" spans="8:8" x14ac:dyDescent="0.2">
      <c r="H538" s="11"/>
    </row>
    <row r="539" spans="8:8" x14ac:dyDescent="0.2">
      <c r="H539" s="11"/>
    </row>
    <row r="540" spans="8:8" x14ac:dyDescent="0.2">
      <c r="H540" s="11"/>
    </row>
    <row r="541" spans="8:8" x14ac:dyDescent="0.2">
      <c r="H541" s="11"/>
    </row>
    <row r="542" spans="8:8" x14ac:dyDescent="0.2">
      <c r="H542" s="11"/>
    </row>
    <row r="543" spans="8:8" x14ac:dyDescent="0.2">
      <c r="H543" s="11"/>
    </row>
    <row r="544" spans="8:8" x14ac:dyDescent="0.2">
      <c r="H544" s="11"/>
    </row>
    <row r="545" spans="8:8" x14ac:dyDescent="0.2">
      <c r="H545" s="11"/>
    </row>
    <row r="546" spans="8:8" x14ac:dyDescent="0.2">
      <c r="H546" s="11"/>
    </row>
    <row r="547" spans="8:8" x14ac:dyDescent="0.2">
      <c r="H547" s="11"/>
    </row>
    <row r="548" spans="8:8" x14ac:dyDescent="0.2">
      <c r="H548" s="11"/>
    </row>
    <row r="549" spans="8:8" x14ac:dyDescent="0.2">
      <c r="H549" s="11"/>
    </row>
    <row r="550" spans="8:8" x14ac:dyDescent="0.2">
      <c r="H550" s="11"/>
    </row>
    <row r="551" spans="8:8" x14ac:dyDescent="0.2">
      <c r="H551" s="11"/>
    </row>
    <row r="552" spans="8:8" x14ac:dyDescent="0.2">
      <c r="H552" s="11"/>
    </row>
    <row r="553" spans="8:8" x14ac:dyDescent="0.2">
      <c r="H553" s="11"/>
    </row>
    <row r="554" spans="8:8" x14ac:dyDescent="0.2">
      <c r="H554" s="11"/>
    </row>
    <row r="555" spans="8:8" x14ac:dyDescent="0.2">
      <c r="H555" s="11"/>
    </row>
    <row r="556" spans="8:8" x14ac:dyDescent="0.2">
      <c r="H556" s="11"/>
    </row>
    <row r="557" spans="8:8" x14ac:dyDescent="0.2">
      <c r="H557" s="11"/>
    </row>
    <row r="558" spans="8:8" x14ac:dyDescent="0.2">
      <c r="H558" s="11"/>
    </row>
    <row r="559" spans="8:8" x14ac:dyDescent="0.2">
      <c r="H559" s="11"/>
    </row>
    <row r="560" spans="8:8" x14ac:dyDescent="0.2">
      <c r="H560" s="11"/>
    </row>
    <row r="561" spans="8:8" x14ac:dyDescent="0.2">
      <c r="H561" s="11"/>
    </row>
    <row r="562" spans="8:8" x14ac:dyDescent="0.2">
      <c r="H562" s="11"/>
    </row>
    <row r="563" spans="8:8" x14ac:dyDescent="0.2">
      <c r="H563" s="11"/>
    </row>
    <row r="564" spans="8:8" x14ac:dyDescent="0.2">
      <c r="H564" s="11"/>
    </row>
    <row r="565" spans="8:8" x14ac:dyDescent="0.2">
      <c r="H565" s="11"/>
    </row>
    <row r="566" spans="8:8" x14ac:dyDescent="0.2">
      <c r="H566" s="11"/>
    </row>
    <row r="567" spans="8:8" x14ac:dyDescent="0.2">
      <c r="H567" s="11"/>
    </row>
    <row r="568" spans="8:8" x14ac:dyDescent="0.2">
      <c r="H568" s="11"/>
    </row>
    <row r="569" spans="8:8" x14ac:dyDescent="0.2">
      <c r="H569" s="11"/>
    </row>
    <row r="570" spans="8:8" x14ac:dyDescent="0.2">
      <c r="H570" s="11"/>
    </row>
    <row r="571" spans="8:8" x14ac:dyDescent="0.2">
      <c r="H571" s="11"/>
    </row>
    <row r="572" spans="8:8" x14ac:dyDescent="0.2">
      <c r="H572" s="11"/>
    </row>
    <row r="573" spans="8:8" x14ac:dyDescent="0.2">
      <c r="H573" s="11"/>
    </row>
    <row r="574" spans="8:8" x14ac:dyDescent="0.2">
      <c r="H574" s="11"/>
    </row>
    <row r="575" spans="8:8" x14ac:dyDescent="0.2">
      <c r="H575" s="11"/>
    </row>
    <row r="576" spans="8:8" x14ac:dyDescent="0.2">
      <c r="H576" s="11"/>
    </row>
    <row r="577" spans="8:8" x14ac:dyDescent="0.2">
      <c r="H577" s="11"/>
    </row>
    <row r="578" spans="8:8" x14ac:dyDescent="0.2">
      <c r="H578" s="11"/>
    </row>
    <row r="579" spans="8:8" x14ac:dyDescent="0.2">
      <c r="H579" s="11"/>
    </row>
    <row r="580" spans="8:8" x14ac:dyDescent="0.2">
      <c r="H580" s="11"/>
    </row>
    <row r="581" spans="8:8" x14ac:dyDescent="0.2">
      <c r="H581" s="11"/>
    </row>
    <row r="582" spans="8:8" x14ac:dyDescent="0.2">
      <c r="H582" s="11"/>
    </row>
    <row r="583" spans="8:8" x14ac:dyDescent="0.2">
      <c r="H583" s="11"/>
    </row>
    <row r="584" spans="8:8" x14ac:dyDescent="0.2">
      <c r="H584" s="11"/>
    </row>
    <row r="585" spans="8:8" x14ac:dyDescent="0.2">
      <c r="H585" s="11"/>
    </row>
    <row r="586" spans="8:8" x14ac:dyDescent="0.2">
      <c r="H586" s="11"/>
    </row>
    <row r="587" spans="8:8" x14ac:dyDescent="0.2">
      <c r="H587" s="11"/>
    </row>
    <row r="588" spans="8:8" x14ac:dyDescent="0.2">
      <c r="H588" s="11"/>
    </row>
    <row r="589" spans="8:8" x14ac:dyDescent="0.2">
      <c r="H589" s="11"/>
    </row>
    <row r="590" spans="8:8" x14ac:dyDescent="0.2">
      <c r="H590" s="11"/>
    </row>
    <row r="591" spans="8:8" x14ac:dyDescent="0.2">
      <c r="H591" s="11"/>
    </row>
    <row r="592" spans="8:8" x14ac:dyDescent="0.2">
      <c r="H592" s="11"/>
    </row>
    <row r="593" spans="8:8" x14ac:dyDescent="0.2">
      <c r="H593" s="11"/>
    </row>
    <row r="594" spans="8:8" x14ac:dyDescent="0.2">
      <c r="H594" s="11"/>
    </row>
    <row r="595" spans="8:8" x14ac:dyDescent="0.2">
      <c r="H595" s="11"/>
    </row>
    <row r="596" spans="8:8" x14ac:dyDescent="0.2">
      <c r="H596" s="11"/>
    </row>
    <row r="597" spans="8:8" x14ac:dyDescent="0.2">
      <c r="H597" s="11"/>
    </row>
    <row r="598" spans="8:8" x14ac:dyDescent="0.2">
      <c r="H598" s="11"/>
    </row>
    <row r="599" spans="8:8" x14ac:dyDescent="0.2">
      <c r="H599" s="11"/>
    </row>
    <row r="600" spans="8:8" x14ac:dyDescent="0.2">
      <c r="H600" s="11"/>
    </row>
    <row r="601" spans="8:8" x14ac:dyDescent="0.2">
      <c r="H601" s="11"/>
    </row>
    <row r="602" spans="8:8" x14ac:dyDescent="0.2">
      <c r="H602" s="11"/>
    </row>
    <row r="603" spans="8:8" x14ac:dyDescent="0.2">
      <c r="H603" s="11"/>
    </row>
    <row r="604" spans="8:8" x14ac:dyDescent="0.2">
      <c r="H604" s="11"/>
    </row>
    <row r="605" spans="8:8" x14ac:dyDescent="0.2">
      <c r="H605" s="11"/>
    </row>
    <row r="606" spans="8:8" x14ac:dyDescent="0.2">
      <c r="H606" s="11"/>
    </row>
    <row r="607" spans="8:8" x14ac:dyDescent="0.2">
      <c r="H607" s="11"/>
    </row>
    <row r="608" spans="8:8" x14ac:dyDescent="0.2">
      <c r="H608" s="11"/>
    </row>
    <row r="609" spans="8:8" x14ac:dyDescent="0.2">
      <c r="H609" s="11"/>
    </row>
    <row r="610" spans="8:8" x14ac:dyDescent="0.2">
      <c r="H610" s="11"/>
    </row>
    <row r="611" spans="8:8" x14ac:dyDescent="0.2">
      <c r="H611" s="11"/>
    </row>
    <row r="612" spans="8:8" x14ac:dyDescent="0.2">
      <c r="H612" s="11"/>
    </row>
    <row r="613" spans="8:8" x14ac:dyDescent="0.2">
      <c r="H613" s="11"/>
    </row>
    <row r="614" spans="8:8" x14ac:dyDescent="0.2">
      <c r="H614" s="11"/>
    </row>
    <row r="615" spans="8:8" x14ac:dyDescent="0.2">
      <c r="H615" s="11"/>
    </row>
    <row r="616" spans="8:8" x14ac:dyDescent="0.2">
      <c r="H616" s="11"/>
    </row>
    <row r="617" spans="8:8" x14ac:dyDescent="0.2">
      <c r="H617" s="11"/>
    </row>
    <row r="618" spans="8:8" x14ac:dyDescent="0.2">
      <c r="H618" s="11"/>
    </row>
    <row r="619" spans="8:8" x14ac:dyDescent="0.2">
      <c r="H619" s="11"/>
    </row>
    <row r="620" spans="8:8" x14ac:dyDescent="0.2">
      <c r="H620" s="11"/>
    </row>
    <row r="621" spans="8:8" x14ac:dyDescent="0.2">
      <c r="H621" s="11"/>
    </row>
    <row r="622" spans="8:8" x14ac:dyDescent="0.2">
      <c r="H622" s="11"/>
    </row>
    <row r="623" spans="8:8" x14ac:dyDescent="0.2">
      <c r="H623" s="11"/>
    </row>
    <row r="624" spans="8:8" x14ac:dyDescent="0.2">
      <c r="H624" s="11"/>
    </row>
    <row r="625" spans="8:8" x14ac:dyDescent="0.2">
      <c r="H625" s="11"/>
    </row>
    <row r="626" spans="8:8" x14ac:dyDescent="0.2">
      <c r="H626" s="11"/>
    </row>
  </sheetData>
  <mergeCells count="1">
    <mergeCell ref="B1:C1"/>
  </mergeCells>
  <conditionalFormatting sqref="G1:G3 G5:G116">
    <cfRule type="cellIs" dxfId="6" priority="2" stopIfTrue="1" operator="between">
      <formula>0.009</formula>
      <formula>-0.009</formula>
    </cfRule>
  </conditionalFormatting>
  <hyperlinks>
    <hyperlink ref="A2" location="Index!A1" display="-" xr:uid="{8E1EB27D-884D-45A6-A07D-2AF22FD6C1BF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C6A65-C076-4D72-B739-F135764EE7E6}">
  <dimension ref="A1:I100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8.85546875" style="6" bestFit="1" customWidth="1"/>
    <col min="4" max="4" width="32.140625" style="6" bestFit="1" customWidth="1"/>
    <col min="5" max="5" width="13.5703125" style="6" bestFit="1" customWidth="1"/>
    <col min="6" max="6" width="12.7109375" style="8" bestFit="1" customWidth="1"/>
    <col min="7" max="7" width="9" style="13" customWidth="1"/>
    <col min="8" max="8" width="13.85546875" style="6" bestFit="1" customWidth="1"/>
    <col min="9" max="16384" width="9.140625" style="6"/>
  </cols>
  <sheetData>
    <row r="1" spans="1:9" s="1" customFormat="1" ht="16.7" customHeight="1" x14ac:dyDescent="0.2">
      <c r="B1" s="133" t="s">
        <v>16</v>
      </c>
      <c r="C1" s="134"/>
      <c r="D1" s="10"/>
      <c r="F1" s="5"/>
      <c r="G1" s="13"/>
    </row>
    <row r="2" spans="1:9" s="1" customFormat="1" ht="15" x14ac:dyDescent="0.25">
      <c r="A2" s="64" t="s">
        <v>1457</v>
      </c>
      <c r="F2" s="5"/>
      <c r="G2" s="13"/>
    </row>
    <row r="3" spans="1:9" s="1" customFormat="1" ht="12" x14ac:dyDescent="0.2">
      <c r="B3" s="7" t="s">
        <v>1464</v>
      </c>
      <c r="C3" s="2"/>
      <c r="D3" s="3"/>
      <c r="E3" s="3"/>
      <c r="F3" s="4"/>
      <c r="G3" s="13"/>
    </row>
    <row r="4" spans="1:9" s="1" customFormat="1" ht="36" customHeight="1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55" t="s">
        <v>6</v>
      </c>
      <c r="I4" s="9"/>
    </row>
    <row r="5" spans="1:9" x14ac:dyDescent="0.2">
      <c r="B5" s="22" t="s">
        <v>249</v>
      </c>
      <c r="C5" s="23"/>
      <c r="D5" s="23"/>
      <c r="E5" s="23"/>
      <c r="F5" s="24"/>
      <c r="G5" s="25"/>
      <c r="H5" s="23"/>
    </row>
    <row r="6" spans="1:9" x14ac:dyDescent="0.2">
      <c r="B6" s="22" t="s">
        <v>198</v>
      </c>
      <c r="C6" s="23"/>
      <c r="D6" s="23"/>
      <c r="E6" s="23"/>
      <c r="F6" s="24"/>
      <c r="G6" s="25"/>
      <c r="H6" s="23"/>
    </row>
    <row r="7" spans="1:9" x14ac:dyDescent="0.2">
      <c r="B7" s="23" t="s">
        <v>377</v>
      </c>
      <c r="C7" s="23" t="s">
        <v>378</v>
      </c>
      <c r="D7" s="23" t="s">
        <v>379</v>
      </c>
      <c r="E7" s="37">
        <v>129778</v>
      </c>
      <c r="F7" s="24">
        <v>849.78634399999999</v>
      </c>
      <c r="G7" s="25">
        <v>5.1901535334890996</v>
      </c>
      <c r="H7" s="29"/>
    </row>
    <row r="8" spans="1:9" x14ac:dyDescent="0.2">
      <c r="B8" s="23" t="s">
        <v>380</v>
      </c>
      <c r="C8" s="23" t="s">
        <v>381</v>
      </c>
      <c r="D8" s="23" t="s">
        <v>382</v>
      </c>
      <c r="E8" s="37">
        <v>159624</v>
      </c>
      <c r="F8" s="24">
        <v>630.19555200000002</v>
      </c>
      <c r="G8" s="25">
        <v>3.84898121050756</v>
      </c>
      <c r="H8" s="29"/>
    </row>
    <row r="9" spans="1:9" x14ac:dyDescent="0.2">
      <c r="B9" s="23" t="s">
        <v>383</v>
      </c>
      <c r="C9" s="23" t="s">
        <v>384</v>
      </c>
      <c r="D9" s="23" t="s">
        <v>276</v>
      </c>
      <c r="E9" s="37">
        <v>17937</v>
      </c>
      <c r="F9" s="24">
        <v>603.36480600000004</v>
      </c>
      <c r="G9" s="25">
        <v>3.68510979489671</v>
      </c>
      <c r="H9" s="29"/>
    </row>
    <row r="10" spans="1:9" x14ac:dyDescent="0.2">
      <c r="B10" s="23" t="s">
        <v>385</v>
      </c>
      <c r="C10" s="23" t="s">
        <v>386</v>
      </c>
      <c r="D10" s="23" t="s">
        <v>286</v>
      </c>
      <c r="E10" s="37">
        <v>9706</v>
      </c>
      <c r="F10" s="24">
        <v>577.21582000000001</v>
      </c>
      <c r="G10" s="25">
        <v>3.52540229542545</v>
      </c>
      <c r="H10" s="29"/>
    </row>
    <row r="11" spans="1:9" x14ac:dyDescent="0.2">
      <c r="B11" s="23" t="s">
        <v>387</v>
      </c>
      <c r="C11" s="23" t="s">
        <v>388</v>
      </c>
      <c r="D11" s="23" t="s">
        <v>305</v>
      </c>
      <c r="E11" s="37">
        <v>14491</v>
      </c>
      <c r="F11" s="24">
        <v>505.330152</v>
      </c>
      <c r="G11" s="25">
        <v>3.0863535199165102</v>
      </c>
      <c r="H11" s="29"/>
    </row>
    <row r="12" spans="1:9" x14ac:dyDescent="0.2">
      <c r="B12" s="23" t="s">
        <v>389</v>
      </c>
      <c r="C12" s="23" t="s">
        <v>390</v>
      </c>
      <c r="D12" s="23" t="s">
        <v>346</v>
      </c>
      <c r="E12" s="37">
        <v>8998</v>
      </c>
      <c r="F12" s="24">
        <v>487.96154000000001</v>
      </c>
      <c r="G12" s="25">
        <v>2.9802730167640599</v>
      </c>
      <c r="H12" s="29"/>
    </row>
    <row r="13" spans="1:9" x14ac:dyDescent="0.2">
      <c r="B13" s="23" t="s">
        <v>391</v>
      </c>
      <c r="C13" s="23" t="s">
        <v>392</v>
      </c>
      <c r="D13" s="23" t="s">
        <v>291</v>
      </c>
      <c r="E13" s="37">
        <v>127862</v>
      </c>
      <c r="F13" s="24">
        <v>484.27732500000002</v>
      </c>
      <c r="G13" s="25">
        <v>2.9577713119115501</v>
      </c>
      <c r="H13" s="29"/>
    </row>
    <row r="14" spans="1:9" x14ac:dyDescent="0.2">
      <c r="B14" s="23" t="s">
        <v>393</v>
      </c>
      <c r="C14" s="23" t="s">
        <v>394</v>
      </c>
      <c r="D14" s="23" t="s">
        <v>291</v>
      </c>
      <c r="E14" s="37">
        <v>315906</v>
      </c>
      <c r="F14" s="24">
        <v>475.21739580000002</v>
      </c>
      <c r="G14" s="25">
        <v>2.9024369047602101</v>
      </c>
      <c r="H14" s="29"/>
    </row>
    <row r="15" spans="1:9" x14ac:dyDescent="0.2">
      <c r="B15" s="23" t="s">
        <v>395</v>
      </c>
      <c r="C15" s="23" t="s">
        <v>396</v>
      </c>
      <c r="D15" s="23" t="s">
        <v>397</v>
      </c>
      <c r="E15" s="37">
        <v>10317</v>
      </c>
      <c r="F15" s="24">
        <v>464.27531699999997</v>
      </c>
      <c r="G15" s="25">
        <v>2.8356070841252801</v>
      </c>
      <c r="H15" s="29"/>
    </row>
    <row r="16" spans="1:9" x14ac:dyDescent="0.2">
      <c r="B16" s="23" t="s">
        <v>398</v>
      </c>
      <c r="C16" s="23" t="s">
        <v>399</v>
      </c>
      <c r="D16" s="23" t="s">
        <v>294</v>
      </c>
      <c r="E16" s="37">
        <v>11245</v>
      </c>
      <c r="F16" s="24">
        <v>444.94216</v>
      </c>
      <c r="G16" s="25">
        <v>2.7175279294936199</v>
      </c>
      <c r="H16" s="29"/>
    </row>
    <row r="17" spans="2:8" x14ac:dyDescent="0.2">
      <c r="B17" s="23" t="s">
        <v>400</v>
      </c>
      <c r="C17" s="23" t="s">
        <v>401</v>
      </c>
      <c r="D17" s="23" t="s">
        <v>283</v>
      </c>
      <c r="E17" s="37">
        <v>32710</v>
      </c>
      <c r="F17" s="24">
        <v>443.12236999999999</v>
      </c>
      <c r="G17" s="25">
        <v>2.70641338338989</v>
      </c>
      <c r="H17" s="29"/>
    </row>
    <row r="18" spans="2:8" x14ac:dyDescent="0.2">
      <c r="B18" s="23" t="s">
        <v>402</v>
      </c>
      <c r="C18" s="23" t="s">
        <v>403</v>
      </c>
      <c r="D18" s="23" t="s">
        <v>255</v>
      </c>
      <c r="E18" s="37">
        <v>154793</v>
      </c>
      <c r="F18" s="24">
        <v>434.96832999999998</v>
      </c>
      <c r="G18" s="25">
        <v>2.6566117834736001</v>
      </c>
      <c r="H18" s="29"/>
    </row>
    <row r="19" spans="2:8" x14ac:dyDescent="0.2">
      <c r="B19" s="23" t="s">
        <v>404</v>
      </c>
      <c r="C19" s="23" t="s">
        <v>405</v>
      </c>
      <c r="D19" s="23" t="s">
        <v>283</v>
      </c>
      <c r="E19" s="37">
        <v>111212</v>
      </c>
      <c r="F19" s="24">
        <v>422.04953999999998</v>
      </c>
      <c r="G19" s="25">
        <v>2.5777090050984</v>
      </c>
      <c r="H19" s="29"/>
    </row>
    <row r="20" spans="2:8" x14ac:dyDescent="0.2">
      <c r="B20" s="23" t="s">
        <v>406</v>
      </c>
      <c r="C20" s="23" t="s">
        <v>407</v>
      </c>
      <c r="D20" s="23" t="s">
        <v>408</v>
      </c>
      <c r="E20" s="37">
        <v>104529</v>
      </c>
      <c r="F20" s="24">
        <v>401.49588899999998</v>
      </c>
      <c r="G20" s="25">
        <v>2.4521755635257598</v>
      </c>
      <c r="H20" s="29"/>
    </row>
    <row r="21" spans="2:8" x14ac:dyDescent="0.2">
      <c r="B21" s="23" t="s">
        <v>409</v>
      </c>
      <c r="C21" s="23" t="s">
        <v>410</v>
      </c>
      <c r="D21" s="23" t="s">
        <v>255</v>
      </c>
      <c r="E21" s="37">
        <v>285365</v>
      </c>
      <c r="F21" s="24">
        <v>386.38421</v>
      </c>
      <c r="G21" s="25">
        <v>2.35987950027106</v>
      </c>
      <c r="H21" s="29"/>
    </row>
    <row r="22" spans="2:8" x14ac:dyDescent="0.2">
      <c r="B22" s="23" t="s">
        <v>411</v>
      </c>
      <c r="C22" s="23" t="s">
        <v>412</v>
      </c>
      <c r="D22" s="23" t="s">
        <v>413</v>
      </c>
      <c r="E22" s="37">
        <v>67067</v>
      </c>
      <c r="F22" s="24">
        <v>382.9190365</v>
      </c>
      <c r="G22" s="25">
        <v>2.3387156128867099</v>
      </c>
      <c r="H22" s="29"/>
    </row>
    <row r="23" spans="2:8" x14ac:dyDescent="0.2">
      <c r="B23" s="23" t="s">
        <v>414</v>
      </c>
      <c r="C23" s="23" t="s">
        <v>415</v>
      </c>
      <c r="D23" s="23" t="s">
        <v>416</v>
      </c>
      <c r="E23" s="37">
        <v>338026</v>
      </c>
      <c r="F23" s="24">
        <v>355.19772080000001</v>
      </c>
      <c r="G23" s="25">
        <v>2.1694049553912298</v>
      </c>
      <c r="H23" s="29"/>
    </row>
    <row r="24" spans="2:8" x14ac:dyDescent="0.2">
      <c r="B24" s="23" t="s">
        <v>417</v>
      </c>
      <c r="C24" s="23" t="s">
        <v>418</v>
      </c>
      <c r="D24" s="23" t="s">
        <v>252</v>
      </c>
      <c r="E24" s="37">
        <v>141697</v>
      </c>
      <c r="F24" s="24">
        <v>350.84177199999999</v>
      </c>
      <c r="G24" s="25">
        <v>2.1428005704000501</v>
      </c>
      <c r="H24" s="29"/>
    </row>
    <row r="25" spans="2:8" x14ac:dyDescent="0.2">
      <c r="B25" s="23" t="s">
        <v>419</v>
      </c>
      <c r="C25" s="23" t="s">
        <v>420</v>
      </c>
      <c r="D25" s="23" t="s">
        <v>421</v>
      </c>
      <c r="E25" s="37">
        <v>15561</v>
      </c>
      <c r="F25" s="24">
        <v>344.894004</v>
      </c>
      <c r="G25" s="25">
        <v>2.1064739933497898</v>
      </c>
      <c r="H25" s="29"/>
    </row>
    <row r="26" spans="2:8" x14ac:dyDescent="0.2">
      <c r="B26" s="23" t="s">
        <v>422</v>
      </c>
      <c r="C26" s="23" t="s">
        <v>423</v>
      </c>
      <c r="D26" s="23" t="s">
        <v>424</v>
      </c>
      <c r="E26" s="37">
        <v>52401</v>
      </c>
      <c r="F26" s="24">
        <v>343.25275049999999</v>
      </c>
      <c r="G26" s="25">
        <v>2.0964498764496802</v>
      </c>
      <c r="H26" s="29"/>
    </row>
    <row r="27" spans="2:8" x14ac:dyDescent="0.2">
      <c r="B27" s="23" t="s">
        <v>425</v>
      </c>
      <c r="C27" s="23" t="s">
        <v>426</v>
      </c>
      <c r="D27" s="23" t="s">
        <v>286</v>
      </c>
      <c r="E27" s="37">
        <v>7989</v>
      </c>
      <c r="F27" s="24">
        <v>337.15177799999998</v>
      </c>
      <c r="G27" s="25">
        <v>2.0591875878730699</v>
      </c>
      <c r="H27" s="29"/>
    </row>
    <row r="28" spans="2:8" x14ac:dyDescent="0.2">
      <c r="B28" s="23" t="s">
        <v>427</v>
      </c>
      <c r="C28" s="23" t="s">
        <v>428</v>
      </c>
      <c r="D28" s="23" t="s">
        <v>252</v>
      </c>
      <c r="E28" s="37">
        <v>257503</v>
      </c>
      <c r="F28" s="24">
        <v>317.88745349999999</v>
      </c>
      <c r="G28" s="25">
        <v>1.9415288344935699</v>
      </c>
      <c r="H28" s="29"/>
    </row>
    <row r="29" spans="2:8" x14ac:dyDescent="0.2">
      <c r="B29" s="23" t="s">
        <v>429</v>
      </c>
      <c r="C29" s="23" t="s">
        <v>430</v>
      </c>
      <c r="D29" s="23" t="s">
        <v>302</v>
      </c>
      <c r="E29" s="37">
        <v>28286</v>
      </c>
      <c r="F29" s="24">
        <v>314.85146600000002</v>
      </c>
      <c r="G29" s="25">
        <v>1.9229862427444699</v>
      </c>
      <c r="H29" s="29"/>
    </row>
    <row r="30" spans="2:8" x14ac:dyDescent="0.2">
      <c r="B30" s="23" t="s">
        <v>431</v>
      </c>
      <c r="C30" s="23" t="s">
        <v>432</v>
      </c>
      <c r="D30" s="23" t="s">
        <v>433</v>
      </c>
      <c r="E30" s="37">
        <v>23688</v>
      </c>
      <c r="F30" s="24">
        <v>304.39080000000001</v>
      </c>
      <c r="G30" s="25">
        <v>1.85909669805375</v>
      </c>
      <c r="H30" s="29"/>
    </row>
    <row r="31" spans="2:8" x14ac:dyDescent="0.2">
      <c r="B31" s="23" t="s">
        <v>434</v>
      </c>
      <c r="C31" s="23" t="s">
        <v>435</v>
      </c>
      <c r="D31" s="23" t="s">
        <v>436</v>
      </c>
      <c r="E31" s="37">
        <v>30724</v>
      </c>
      <c r="F31" s="24">
        <v>302.569952</v>
      </c>
      <c r="G31" s="25">
        <v>1.8479756901111399</v>
      </c>
      <c r="H31" s="29"/>
    </row>
    <row r="32" spans="2:8" x14ac:dyDescent="0.2">
      <c r="B32" s="23" t="s">
        <v>437</v>
      </c>
      <c r="C32" s="23" t="s">
        <v>438</v>
      </c>
      <c r="D32" s="23" t="s">
        <v>283</v>
      </c>
      <c r="E32" s="37">
        <v>95398</v>
      </c>
      <c r="F32" s="24">
        <v>291.05929800000001</v>
      </c>
      <c r="G32" s="25">
        <v>1.77767324061583</v>
      </c>
      <c r="H32" s="29"/>
    </row>
    <row r="33" spans="2:8" x14ac:dyDescent="0.2">
      <c r="B33" s="23" t="s">
        <v>439</v>
      </c>
      <c r="C33" s="23" t="s">
        <v>440</v>
      </c>
      <c r="D33" s="23" t="s">
        <v>283</v>
      </c>
      <c r="E33" s="37">
        <v>3307</v>
      </c>
      <c r="F33" s="24">
        <v>289.23021999999997</v>
      </c>
      <c r="G33" s="25">
        <v>1.7665019671401401</v>
      </c>
      <c r="H33" s="29"/>
    </row>
    <row r="34" spans="2:8" x14ac:dyDescent="0.2">
      <c r="B34" s="23" t="s">
        <v>441</v>
      </c>
      <c r="C34" s="23" t="s">
        <v>442</v>
      </c>
      <c r="D34" s="23" t="s">
        <v>263</v>
      </c>
      <c r="E34" s="37">
        <v>7087</v>
      </c>
      <c r="F34" s="24">
        <v>284.45800600000001</v>
      </c>
      <c r="G34" s="25">
        <v>1.73735520156836</v>
      </c>
      <c r="H34" s="29"/>
    </row>
    <row r="35" spans="2:8" x14ac:dyDescent="0.2">
      <c r="B35" s="23" t="s">
        <v>443</v>
      </c>
      <c r="C35" s="23" t="s">
        <v>444</v>
      </c>
      <c r="D35" s="23" t="s">
        <v>445</v>
      </c>
      <c r="E35" s="37">
        <v>206020</v>
      </c>
      <c r="F35" s="24">
        <v>283.71014200000002</v>
      </c>
      <c r="G35" s="25">
        <v>1.73278754875825</v>
      </c>
      <c r="H35" s="29"/>
    </row>
    <row r="36" spans="2:8" x14ac:dyDescent="0.2">
      <c r="B36" s="23" t="s">
        <v>446</v>
      </c>
      <c r="C36" s="23" t="s">
        <v>447</v>
      </c>
      <c r="D36" s="23" t="s">
        <v>408</v>
      </c>
      <c r="E36" s="37">
        <v>22560</v>
      </c>
      <c r="F36" s="24">
        <v>274.96127999999999</v>
      </c>
      <c r="G36" s="25">
        <v>1.6793530150735001</v>
      </c>
      <c r="H36" s="29"/>
    </row>
    <row r="37" spans="2:8" x14ac:dyDescent="0.2">
      <c r="B37" s="23" t="s">
        <v>448</v>
      </c>
      <c r="C37" s="23" t="s">
        <v>449</v>
      </c>
      <c r="D37" s="23" t="s">
        <v>252</v>
      </c>
      <c r="E37" s="37">
        <v>263351</v>
      </c>
      <c r="F37" s="24">
        <v>264.82576560000001</v>
      </c>
      <c r="G37" s="25">
        <v>1.61744936570526</v>
      </c>
      <c r="H37" s="29"/>
    </row>
    <row r="38" spans="2:8" x14ac:dyDescent="0.2">
      <c r="B38" s="23" t="s">
        <v>450</v>
      </c>
      <c r="C38" s="23" t="s">
        <v>451</v>
      </c>
      <c r="D38" s="23" t="s">
        <v>283</v>
      </c>
      <c r="E38" s="37">
        <v>8191</v>
      </c>
      <c r="F38" s="24">
        <v>258.84379100000001</v>
      </c>
      <c r="G38" s="25">
        <v>1.58091386848688</v>
      </c>
      <c r="H38" s="29"/>
    </row>
    <row r="39" spans="2:8" x14ac:dyDescent="0.2">
      <c r="B39" s="23" t="s">
        <v>452</v>
      </c>
      <c r="C39" s="23" t="s">
        <v>453</v>
      </c>
      <c r="D39" s="23" t="s">
        <v>291</v>
      </c>
      <c r="E39" s="37">
        <v>26496</v>
      </c>
      <c r="F39" s="24">
        <v>247.71110400000001</v>
      </c>
      <c r="G39" s="25">
        <v>1.5129198895553</v>
      </c>
      <c r="H39" s="29"/>
    </row>
    <row r="40" spans="2:8" x14ac:dyDescent="0.2">
      <c r="B40" s="23" t="s">
        <v>454</v>
      </c>
      <c r="C40" s="23" t="s">
        <v>455</v>
      </c>
      <c r="D40" s="23" t="s">
        <v>456</v>
      </c>
      <c r="E40" s="37">
        <v>48995</v>
      </c>
      <c r="F40" s="24">
        <v>246.98379499999999</v>
      </c>
      <c r="G40" s="25">
        <v>1.50847777842591</v>
      </c>
      <c r="H40" s="29"/>
    </row>
    <row r="41" spans="2:8" x14ac:dyDescent="0.2">
      <c r="B41" s="23" t="s">
        <v>457</v>
      </c>
      <c r="C41" s="23" t="s">
        <v>458</v>
      </c>
      <c r="D41" s="23" t="s">
        <v>252</v>
      </c>
      <c r="E41" s="37">
        <v>147585</v>
      </c>
      <c r="F41" s="24">
        <v>242.33457000000001</v>
      </c>
      <c r="G41" s="25">
        <v>1.4800821802474899</v>
      </c>
      <c r="H41" s="29"/>
    </row>
    <row r="42" spans="2:8" x14ac:dyDescent="0.2">
      <c r="B42" s="23" t="s">
        <v>459</v>
      </c>
      <c r="C42" s="23" t="s">
        <v>460</v>
      </c>
      <c r="D42" s="23" t="s">
        <v>424</v>
      </c>
      <c r="E42" s="37">
        <v>4006</v>
      </c>
      <c r="F42" s="24">
        <v>238.01649</v>
      </c>
      <c r="G42" s="25">
        <v>1.4537090826705199</v>
      </c>
      <c r="H42" s="29"/>
    </row>
    <row r="43" spans="2:8" x14ac:dyDescent="0.2">
      <c r="B43" s="23" t="s">
        <v>461</v>
      </c>
      <c r="C43" s="23" t="s">
        <v>462</v>
      </c>
      <c r="D43" s="23" t="s">
        <v>315</v>
      </c>
      <c r="E43" s="37">
        <v>1022</v>
      </c>
      <c r="F43" s="24">
        <v>235.26439999999999</v>
      </c>
      <c r="G43" s="25">
        <v>1.4369004227775499</v>
      </c>
      <c r="H43" s="29"/>
    </row>
    <row r="44" spans="2:8" x14ac:dyDescent="0.2">
      <c r="B44" s="23" t="s">
        <v>463</v>
      </c>
      <c r="C44" s="23" t="s">
        <v>464</v>
      </c>
      <c r="D44" s="23" t="s">
        <v>433</v>
      </c>
      <c r="E44" s="37">
        <v>1861</v>
      </c>
      <c r="F44" s="24">
        <v>224.73436000000001</v>
      </c>
      <c r="G44" s="25">
        <v>1.3725871695702501</v>
      </c>
      <c r="H44" s="29"/>
    </row>
    <row r="45" spans="2:8" x14ac:dyDescent="0.2">
      <c r="B45" s="23" t="s">
        <v>465</v>
      </c>
      <c r="C45" s="23" t="s">
        <v>466</v>
      </c>
      <c r="D45" s="23" t="s">
        <v>291</v>
      </c>
      <c r="E45" s="37">
        <v>25606</v>
      </c>
      <c r="F45" s="24">
        <v>206.614814</v>
      </c>
      <c r="G45" s="25">
        <v>1.2619202632812501</v>
      </c>
      <c r="H45" s="29"/>
    </row>
    <row r="46" spans="2:8" x14ac:dyDescent="0.2">
      <c r="B46" s="23" t="s">
        <v>467</v>
      </c>
      <c r="C46" s="23" t="s">
        <v>468</v>
      </c>
      <c r="D46" s="23" t="s">
        <v>424</v>
      </c>
      <c r="E46" s="37">
        <v>6750</v>
      </c>
      <c r="F46" s="24">
        <v>198.11250000000001</v>
      </c>
      <c r="G46" s="25">
        <v>1.2099915457141801</v>
      </c>
      <c r="H46" s="29"/>
    </row>
    <row r="47" spans="2:8" x14ac:dyDescent="0.2">
      <c r="B47" s="23" t="s">
        <v>469</v>
      </c>
      <c r="C47" s="23" t="s">
        <v>470</v>
      </c>
      <c r="D47" s="23" t="s">
        <v>276</v>
      </c>
      <c r="E47" s="37">
        <v>10890</v>
      </c>
      <c r="F47" s="24">
        <v>193.6242</v>
      </c>
      <c r="G47" s="25">
        <v>1.1825788127739101</v>
      </c>
      <c r="H47" s="29"/>
    </row>
    <row r="48" spans="2:8" x14ac:dyDescent="0.2">
      <c r="B48" s="23" t="s">
        <v>471</v>
      </c>
      <c r="C48" s="23" t="s">
        <v>472</v>
      </c>
      <c r="D48" s="23" t="s">
        <v>416</v>
      </c>
      <c r="E48" s="37">
        <v>662</v>
      </c>
      <c r="F48" s="24">
        <v>190.2919</v>
      </c>
      <c r="G48" s="25">
        <v>1.1622264633371799</v>
      </c>
      <c r="H48" s="29"/>
    </row>
    <row r="49" spans="2:9" x14ac:dyDescent="0.2">
      <c r="B49" s="23" t="s">
        <v>473</v>
      </c>
      <c r="C49" s="23" t="s">
        <v>474</v>
      </c>
      <c r="D49" s="23" t="s">
        <v>315</v>
      </c>
      <c r="E49" s="37">
        <v>46580</v>
      </c>
      <c r="F49" s="24">
        <v>186.90225000000001</v>
      </c>
      <c r="G49" s="25">
        <v>1.1415238431444601</v>
      </c>
      <c r="H49" s="29"/>
    </row>
    <row r="50" spans="2:9" x14ac:dyDescent="0.2">
      <c r="B50" s="23" t="s">
        <v>475</v>
      </c>
      <c r="C50" s="23" t="s">
        <v>476</v>
      </c>
      <c r="D50" s="23" t="s">
        <v>424</v>
      </c>
      <c r="E50" s="37">
        <v>6755</v>
      </c>
      <c r="F50" s="24">
        <v>173.29952499999999</v>
      </c>
      <c r="G50" s="25">
        <v>1.0584438646036101</v>
      </c>
      <c r="H50" s="29"/>
    </row>
    <row r="51" spans="2:9" x14ac:dyDescent="0.2">
      <c r="B51" s="23" t="s">
        <v>477</v>
      </c>
      <c r="C51" s="23" t="s">
        <v>478</v>
      </c>
      <c r="D51" s="23" t="s">
        <v>286</v>
      </c>
      <c r="E51" s="37">
        <v>19106</v>
      </c>
      <c r="F51" s="24">
        <v>166.451472</v>
      </c>
      <c r="G51" s="25">
        <v>1.01661870852006</v>
      </c>
      <c r="H51" s="29"/>
    </row>
    <row r="52" spans="2:9" x14ac:dyDescent="0.2">
      <c r="B52" s="23" t="s">
        <v>479</v>
      </c>
      <c r="C52" s="23" t="s">
        <v>480</v>
      </c>
      <c r="D52" s="23" t="s">
        <v>312</v>
      </c>
      <c r="E52" s="37">
        <v>33110</v>
      </c>
      <c r="F52" s="24">
        <v>166.261865</v>
      </c>
      <c r="G52" s="25">
        <v>1.0154606651507201</v>
      </c>
      <c r="H52" s="29"/>
    </row>
    <row r="53" spans="2:9" x14ac:dyDescent="0.2">
      <c r="B53" s="23" t="s">
        <v>481</v>
      </c>
      <c r="C53" s="23" t="s">
        <v>482</v>
      </c>
      <c r="D53" s="23" t="s">
        <v>456</v>
      </c>
      <c r="E53" s="37">
        <v>21504</v>
      </c>
      <c r="F53" s="24">
        <v>145.58207999999999</v>
      </c>
      <c r="G53" s="25">
        <v>0.88915684778842696</v>
      </c>
      <c r="H53" s="29"/>
    </row>
    <row r="54" spans="2:9" x14ac:dyDescent="0.2">
      <c r="B54" s="23" t="s">
        <v>483</v>
      </c>
      <c r="C54" s="23" t="s">
        <v>484</v>
      </c>
      <c r="D54" s="23" t="s">
        <v>283</v>
      </c>
      <c r="E54" s="37">
        <v>153632</v>
      </c>
      <c r="F54" s="24">
        <v>134.01319359999999</v>
      </c>
      <c r="G54" s="25">
        <v>0.81849873819247698</v>
      </c>
      <c r="H54" s="29"/>
    </row>
    <row r="55" spans="2:9" x14ac:dyDescent="0.2">
      <c r="B55" s="23" t="s">
        <v>485</v>
      </c>
      <c r="C55" s="23" t="s">
        <v>486</v>
      </c>
      <c r="D55" s="23" t="s">
        <v>487</v>
      </c>
      <c r="E55" s="37">
        <v>5802</v>
      </c>
      <c r="F55" s="24">
        <v>119.82290399999999</v>
      </c>
      <c r="G55" s="25">
        <v>0.73183015116623795</v>
      </c>
      <c r="H55" s="29"/>
    </row>
    <row r="56" spans="2:9" x14ac:dyDescent="0.2">
      <c r="B56" s="23" t="s">
        <v>488</v>
      </c>
      <c r="C56" s="23" t="s">
        <v>489</v>
      </c>
      <c r="D56" s="23" t="s">
        <v>283</v>
      </c>
      <c r="E56" s="37">
        <v>32992</v>
      </c>
      <c r="F56" s="24">
        <v>100.62560000000001</v>
      </c>
      <c r="G56" s="25">
        <v>0.61458073207100195</v>
      </c>
      <c r="H56" s="29"/>
    </row>
    <row r="57" spans="2:9" x14ac:dyDescent="0.2">
      <c r="B57" s="22" t="s">
        <v>79</v>
      </c>
      <c r="C57" s="22"/>
      <c r="D57" s="22"/>
      <c r="E57" s="22"/>
      <c r="F57" s="27">
        <f>SUM(F7:F56)</f>
        <v>16328.279009299999</v>
      </c>
      <c r="G57" s="28">
        <f>SUM(G7:G56)</f>
        <v>99.726567265140972</v>
      </c>
      <c r="H57" s="22"/>
      <c r="I57" s="15"/>
    </row>
    <row r="58" spans="2:9" x14ac:dyDescent="0.2">
      <c r="B58" s="22" t="s">
        <v>375</v>
      </c>
      <c r="C58" s="22"/>
      <c r="D58" s="22"/>
      <c r="E58" s="22"/>
      <c r="F58" s="53" t="s">
        <v>376</v>
      </c>
      <c r="G58" s="54" t="s">
        <v>376</v>
      </c>
      <c r="H58" s="22"/>
      <c r="I58" s="15"/>
    </row>
    <row r="59" spans="2:9" x14ac:dyDescent="0.2">
      <c r="B59" s="22" t="s">
        <v>79</v>
      </c>
      <c r="C59" s="22"/>
      <c r="D59" s="22"/>
      <c r="E59" s="22"/>
      <c r="F59" s="49" t="s">
        <v>376</v>
      </c>
      <c r="G59" s="50" t="s">
        <v>376</v>
      </c>
      <c r="H59" s="22"/>
      <c r="I59" s="15"/>
    </row>
    <row r="60" spans="2:9" x14ac:dyDescent="0.2">
      <c r="B60" s="41" t="s">
        <v>97</v>
      </c>
      <c r="C60" s="41"/>
      <c r="D60" s="41"/>
      <c r="E60" s="41"/>
      <c r="F60" s="42">
        <f>F57</f>
        <v>16328.279009299999</v>
      </c>
      <c r="G60" s="43">
        <f>G57</f>
        <v>99.726567265140972</v>
      </c>
      <c r="H60" s="22"/>
      <c r="I60" s="15"/>
    </row>
    <row r="61" spans="2:9" x14ac:dyDescent="0.2">
      <c r="B61" s="22" t="s">
        <v>22</v>
      </c>
      <c r="C61" s="22"/>
      <c r="D61" s="22"/>
      <c r="E61" s="22"/>
      <c r="F61" s="27">
        <v>216.6848067</v>
      </c>
      <c r="G61" s="28">
        <v>1.32342373243339</v>
      </c>
      <c r="H61" s="29">
        <v>6.1600000000000002E-2</v>
      </c>
      <c r="I61" s="16"/>
    </row>
    <row r="62" spans="2:9" x14ac:dyDescent="0.2">
      <c r="B62" s="23"/>
      <c r="C62" s="23"/>
      <c r="D62" s="23"/>
      <c r="E62" s="23"/>
      <c r="F62" s="24"/>
      <c r="G62" s="25"/>
      <c r="H62" s="23"/>
    </row>
    <row r="63" spans="2:9" x14ac:dyDescent="0.2">
      <c r="B63" s="36" t="s">
        <v>24</v>
      </c>
      <c r="C63" s="36"/>
      <c r="D63" s="36"/>
      <c r="E63" s="36"/>
      <c r="F63" s="27">
        <f>F64-(F57+F61)</f>
        <v>-171.91553299999941</v>
      </c>
      <c r="G63" s="28">
        <f>G64-(G57+G61)</f>
        <v>-1.0499909975743549</v>
      </c>
      <c r="H63" s="22"/>
      <c r="I63" s="15"/>
    </row>
    <row r="64" spans="2:9" x14ac:dyDescent="0.2">
      <c r="B64" s="30" t="s">
        <v>23</v>
      </c>
      <c r="C64" s="30"/>
      <c r="D64" s="30"/>
      <c r="E64" s="30"/>
      <c r="F64" s="31">
        <v>16373.048283</v>
      </c>
      <c r="G64" s="32">
        <v>100</v>
      </c>
      <c r="H64" s="34"/>
      <c r="I64" s="15"/>
    </row>
    <row r="67" spans="2:4" x14ac:dyDescent="0.2">
      <c r="B67" s="65" t="s">
        <v>1465</v>
      </c>
    </row>
    <row r="68" spans="2:4" x14ac:dyDescent="0.2">
      <c r="B68" s="65"/>
    </row>
    <row r="69" spans="2:4" x14ac:dyDescent="0.2">
      <c r="B69" s="81" t="s">
        <v>1466</v>
      </c>
    </row>
    <row r="70" spans="2:4" x14ac:dyDescent="0.2">
      <c r="B70" s="81" t="s">
        <v>1483</v>
      </c>
    </row>
    <row r="71" spans="2:4" x14ac:dyDescent="0.2">
      <c r="B71" s="81" t="s">
        <v>1484</v>
      </c>
    </row>
    <row r="72" spans="2:4" x14ac:dyDescent="0.2">
      <c r="B72" s="65"/>
    </row>
    <row r="73" spans="2:4" ht="22.5" x14ac:dyDescent="0.2">
      <c r="B73" s="82" t="s">
        <v>1468</v>
      </c>
      <c r="C73" s="88" t="s">
        <v>1469</v>
      </c>
      <c r="D73" s="88" t="s">
        <v>1470</v>
      </c>
    </row>
    <row r="74" spans="2:4" x14ac:dyDescent="0.2">
      <c r="B74" s="83" t="s">
        <v>1535</v>
      </c>
      <c r="C74" s="118">
        <v>10.061999999999999</v>
      </c>
      <c r="D74" s="90">
        <v>8.9727999999999994</v>
      </c>
    </row>
    <row r="75" spans="2:4" x14ac:dyDescent="0.2">
      <c r="B75" s="65"/>
    </row>
    <row r="76" spans="2:4" x14ac:dyDescent="0.2">
      <c r="B76" s="81" t="s">
        <v>1485</v>
      </c>
    </row>
    <row r="77" spans="2:4" x14ac:dyDescent="0.2">
      <c r="B77" s="81" t="s">
        <v>1486</v>
      </c>
    </row>
    <row r="78" spans="2:4" x14ac:dyDescent="0.2">
      <c r="B78" s="81" t="s">
        <v>1487</v>
      </c>
    </row>
    <row r="79" spans="2:4" x14ac:dyDescent="0.2">
      <c r="B79" s="84" t="s">
        <v>1507</v>
      </c>
    </row>
    <row r="80" spans="2:4" x14ac:dyDescent="0.2">
      <c r="B80" s="81" t="s">
        <v>1488</v>
      </c>
    </row>
    <row r="83" spans="2:2" x14ac:dyDescent="0.2">
      <c r="B83" s="15" t="s">
        <v>26</v>
      </c>
    </row>
    <row r="99" spans="2:2" x14ac:dyDescent="0.2">
      <c r="B99" s="65" t="s">
        <v>1431</v>
      </c>
    </row>
    <row r="100" spans="2:2" x14ac:dyDescent="0.2">
      <c r="B100" s="66" t="s">
        <v>1439</v>
      </c>
    </row>
  </sheetData>
  <mergeCells count="1">
    <mergeCell ref="B1:C1"/>
  </mergeCells>
  <conditionalFormatting sqref="G1:G3 G5:G115">
    <cfRule type="cellIs" dxfId="5" priority="2" stopIfTrue="1" operator="between">
      <formula>0.009</formula>
      <formula>-0.009</formula>
    </cfRule>
  </conditionalFormatting>
  <hyperlinks>
    <hyperlink ref="A2" location="Index!A1" display="-" xr:uid="{CAA5ED0E-4819-4A8A-92A8-E783E105187C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16" min="1" max="7" man="1"/>
  </rowBreaks>
  <colBreaks count="1" manualBreakCount="1">
    <brk id="8" max="61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ED202-DDB5-4586-B87D-47703BCC61A4}">
  <dimension ref="A1:I201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8.85546875" style="6" bestFit="1" customWidth="1"/>
    <col min="4" max="4" width="32.140625" style="6" bestFit="1" customWidth="1"/>
    <col min="5" max="5" width="13.5703125" style="6" bestFit="1" customWidth="1"/>
    <col min="6" max="6" width="12.7109375" style="8" bestFit="1" customWidth="1"/>
    <col min="7" max="7" width="12.140625" style="13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33" t="s">
        <v>17</v>
      </c>
      <c r="C1" s="134"/>
      <c r="D1" s="10"/>
      <c r="F1" s="5"/>
      <c r="G1" s="13"/>
    </row>
    <row r="2" spans="1:8" s="1" customFormat="1" ht="15" x14ac:dyDescent="0.25">
      <c r="A2" s="64" t="s">
        <v>1457</v>
      </c>
      <c r="F2" s="5"/>
      <c r="G2" s="13"/>
    </row>
    <row r="3" spans="1:8" s="1" customFormat="1" ht="12" x14ac:dyDescent="0.2">
      <c r="B3" s="7" t="s">
        <v>1464</v>
      </c>
      <c r="C3" s="2"/>
      <c r="D3" s="3"/>
      <c r="E3" s="3"/>
      <c r="F3" s="4"/>
      <c r="G3" s="13"/>
    </row>
    <row r="4" spans="1:8" s="1" customFormat="1" ht="33.75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56" t="s">
        <v>6</v>
      </c>
    </row>
    <row r="5" spans="1:8" x14ac:dyDescent="0.2">
      <c r="B5" s="22" t="s">
        <v>249</v>
      </c>
      <c r="C5" s="23"/>
      <c r="D5" s="23"/>
      <c r="E5" s="23"/>
      <c r="F5" s="24"/>
      <c r="G5" s="25"/>
      <c r="H5" s="23"/>
    </row>
    <row r="6" spans="1:8" x14ac:dyDescent="0.2">
      <c r="B6" s="22" t="s">
        <v>198</v>
      </c>
      <c r="C6" s="23"/>
      <c r="D6" s="23"/>
      <c r="E6" s="23"/>
      <c r="F6" s="24"/>
      <c r="G6" s="25"/>
      <c r="H6" s="23"/>
    </row>
    <row r="7" spans="1:8" x14ac:dyDescent="0.2">
      <c r="B7" s="23" t="s">
        <v>490</v>
      </c>
      <c r="C7" s="23" t="s">
        <v>491</v>
      </c>
      <c r="D7" s="23" t="s">
        <v>421</v>
      </c>
      <c r="E7" s="37">
        <v>26643</v>
      </c>
      <c r="F7" s="24">
        <v>714.96490500000004</v>
      </c>
      <c r="G7" s="25">
        <v>3.1589052745812198</v>
      </c>
      <c r="H7" s="29"/>
    </row>
    <row r="8" spans="1:8" x14ac:dyDescent="0.2">
      <c r="B8" s="23" t="s">
        <v>492</v>
      </c>
      <c r="C8" s="23" t="s">
        <v>493</v>
      </c>
      <c r="D8" s="23" t="s">
        <v>276</v>
      </c>
      <c r="E8" s="37">
        <v>8463</v>
      </c>
      <c r="F8" s="24">
        <v>428.48169000000001</v>
      </c>
      <c r="G8" s="25">
        <v>1.89314616862554</v>
      </c>
      <c r="H8" s="29"/>
    </row>
    <row r="9" spans="1:8" x14ac:dyDescent="0.2">
      <c r="B9" s="23" t="s">
        <v>494</v>
      </c>
      <c r="C9" s="23" t="s">
        <v>495</v>
      </c>
      <c r="D9" s="23" t="s">
        <v>252</v>
      </c>
      <c r="E9" s="37">
        <v>160488</v>
      </c>
      <c r="F9" s="24">
        <v>416.30587200000002</v>
      </c>
      <c r="G9" s="25">
        <v>1.8393501634880001</v>
      </c>
      <c r="H9" s="29"/>
    </row>
    <row r="10" spans="1:8" x14ac:dyDescent="0.2">
      <c r="B10" s="23" t="s">
        <v>496</v>
      </c>
      <c r="C10" s="23" t="s">
        <v>497</v>
      </c>
      <c r="D10" s="23" t="s">
        <v>421</v>
      </c>
      <c r="E10" s="37">
        <v>16634</v>
      </c>
      <c r="F10" s="24">
        <v>397.45279599999998</v>
      </c>
      <c r="G10" s="25">
        <v>1.7560522550144599</v>
      </c>
      <c r="H10" s="29"/>
    </row>
    <row r="11" spans="1:8" x14ac:dyDescent="0.2">
      <c r="B11" s="23" t="s">
        <v>498</v>
      </c>
      <c r="C11" s="23" t="s">
        <v>499</v>
      </c>
      <c r="D11" s="23" t="s">
        <v>286</v>
      </c>
      <c r="E11" s="37">
        <v>15813</v>
      </c>
      <c r="F11" s="24">
        <v>365.89700699999997</v>
      </c>
      <c r="G11" s="25">
        <v>1.61663037903347</v>
      </c>
      <c r="H11" s="29"/>
    </row>
    <row r="12" spans="1:8" x14ac:dyDescent="0.2">
      <c r="B12" s="23" t="s">
        <v>500</v>
      </c>
      <c r="C12" s="23" t="s">
        <v>501</v>
      </c>
      <c r="D12" s="23" t="s">
        <v>260</v>
      </c>
      <c r="E12" s="37">
        <v>84389</v>
      </c>
      <c r="F12" s="24">
        <v>352.87260350000003</v>
      </c>
      <c r="G12" s="25">
        <v>1.5590850972627199</v>
      </c>
      <c r="H12" s="29"/>
    </row>
    <row r="13" spans="1:8" x14ac:dyDescent="0.2">
      <c r="B13" s="23" t="s">
        <v>502</v>
      </c>
      <c r="C13" s="23" t="s">
        <v>503</v>
      </c>
      <c r="D13" s="23" t="s">
        <v>263</v>
      </c>
      <c r="E13" s="37">
        <v>7094</v>
      </c>
      <c r="F13" s="24">
        <v>345.98856799999999</v>
      </c>
      <c r="G13" s="25">
        <v>1.5286695958873699</v>
      </c>
      <c r="H13" s="29"/>
    </row>
    <row r="14" spans="1:8" x14ac:dyDescent="0.2">
      <c r="B14" s="23" t="s">
        <v>504</v>
      </c>
      <c r="C14" s="23" t="s">
        <v>505</v>
      </c>
      <c r="D14" s="23" t="s">
        <v>252</v>
      </c>
      <c r="E14" s="37">
        <v>42938</v>
      </c>
      <c r="F14" s="24">
        <v>323.08698099999998</v>
      </c>
      <c r="G14" s="25">
        <v>1.42748428809862</v>
      </c>
      <c r="H14" s="29"/>
    </row>
    <row r="15" spans="1:8" x14ac:dyDescent="0.2">
      <c r="B15" s="23" t="s">
        <v>506</v>
      </c>
      <c r="C15" s="23" t="s">
        <v>507</v>
      </c>
      <c r="D15" s="23" t="s">
        <v>508</v>
      </c>
      <c r="E15" s="37">
        <v>22214</v>
      </c>
      <c r="F15" s="24">
        <v>317.171492</v>
      </c>
      <c r="G15" s="25">
        <v>1.4013480829881999</v>
      </c>
      <c r="H15" s="29"/>
    </row>
    <row r="16" spans="1:8" x14ac:dyDescent="0.2">
      <c r="B16" s="23" t="s">
        <v>509</v>
      </c>
      <c r="C16" s="23" t="s">
        <v>510</v>
      </c>
      <c r="D16" s="23" t="s">
        <v>424</v>
      </c>
      <c r="E16" s="37">
        <v>791394</v>
      </c>
      <c r="F16" s="24">
        <v>313.07546639999998</v>
      </c>
      <c r="G16" s="25">
        <v>1.38325075152176</v>
      </c>
      <c r="H16" s="29"/>
    </row>
    <row r="17" spans="2:8" x14ac:dyDescent="0.2">
      <c r="B17" s="23" t="s">
        <v>511</v>
      </c>
      <c r="C17" s="23" t="s">
        <v>512</v>
      </c>
      <c r="D17" s="23" t="s">
        <v>252</v>
      </c>
      <c r="E17" s="37">
        <v>36877</v>
      </c>
      <c r="F17" s="24">
        <v>310.76247899999998</v>
      </c>
      <c r="G17" s="25">
        <v>1.3730313574692701</v>
      </c>
      <c r="H17" s="29"/>
    </row>
    <row r="18" spans="2:8" x14ac:dyDescent="0.2">
      <c r="B18" s="23" t="s">
        <v>513</v>
      </c>
      <c r="C18" s="23" t="s">
        <v>514</v>
      </c>
      <c r="D18" s="23" t="s">
        <v>424</v>
      </c>
      <c r="E18" s="37">
        <v>8079</v>
      </c>
      <c r="F18" s="24">
        <v>294.10791599999999</v>
      </c>
      <c r="G18" s="25">
        <v>1.29944706467584</v>
      </c>
      <c r="H18" s="29"/>
    </row>
    <row r="19" spans="2:8" x14ac:dyDescent="0.2">
      <c r="B19" s="23" t="s">
        <v>515</v>
      </c>
      <c r="C19" s="23" t="s">
        <v>516</v>
      </c>
      <c r="D19" s="23" t="s">
        <v>416</v>
      </c>
      <c r="E19" s="37">
        <v>17379</v>
      </c>
      <c r="F19" s="24">
        <v>291.02873399999999</v>
      </c>
      <c r="G19" s="25">
        <v>1.28584241891886</v>
      </c>
      <c r="H19" s="29"/>
    </row>
    <row r="20" spans="2:8" x14ac:dyDescent="0.2">
      <c r="B20" s="23" t="s">
        <v>517</v>
      </c>
      <c r="C20" s="23" t="s">
        <v>518</v>
      </c>
      <c r="D20" s="23" t="s">
        <v>382</v>
      </c>
      <c r="E20" s="37">
        <v>186543</v>
      </c>
      <c r="F20" s="24">
        <v>287.51872589999999</v>
      </c>
      <c r="G20" s="25">
        <v>1.2703342687657899</v>
      </c>
      <c r="H20" s="29"/>
    </row>
    <row r="21" spans="2:8" x14ac:dyDescent="0.2">
      <c r="B21" s="23" t="s">
        <v>519</v>
      </c>
      <c r="C21" s="23" t="s">
        <v>520</v>
      </c>
      <c r="D21" s="23" t="s">
        <v>349</v>
      </c>
      <c r="E21" s="37">
        <v>15813</v>
      </c>
      <c r="F21" s="24">
        <v>270.49717800000002</v>
      </c>
      <c r="G21" s="25">
        <v>1.19512853899246</v>
      </c>
      <c r="H21" s="29"/>
    </row>
    <row r="22" spans="2:8" x14ac:dyDescent="0.2">
      <c r="B22" s="23" t="s">
        <v>521</v>
      </c>
      <c r="C22" s="23" t="s">
        <v>522</v>
      </c>
      <c r="D22" s="23" t="s">
        <v>354</v>
      </c>
      <c r="E22" s="37">
        <v>33976</v>
      </c>
      <c r="F22" s="24">
        <v>270.10919999999999</v>
      </c>
      <c r="G22" s="25">
        <v>1.1934143489083699</v>
      </c>
      <c r="H22" s="29"/>
    </row>
    <row r="23" spans="2:8" x14ac:dyDescent="0.2">
      <c r="B23" s="23" t="s">
        <v>523</v>
      </c>
      <c r="C23" s="23" t="s">
        <v>524</v>
      </c>
      <c r="D23" s="23" t="s">
        <v>508</v>
      </c>
      <c r="E23" s="37">
        <v>27420</v>
      </c>
      <c r="F23" s="24">
        <v>262.95780000000002</v>
      </c>
      <c r="G23" s="25">
        <v>1.1618175599993601</v>
      </c>
      <c r="H23" s="29"/>
    </row>
    <row r="24" spans="2:8" x14ac:dyDescent="0.2">
      <c r="B24" s="23" t="s">
        <v>525</v>
      </c>
      <c r="C24" s="23" t="s">
        <v>526</v>
      </c>
      <c r="D24" s="23" t="s">
        <v>297</v>
      </c>
      <c r="E24" s="37">
        <v>2690</v>
      </c>
      <c r="F24" s="24">
        <v>260.20370000000003</v>
      </c>
      <c r="G24" s="25">
        <v>1.1496492130555001</v>
      </c>
      <c r="H24" s="29"/>
    </row>
    <row r="25" spans="2:8" x14ac:dyDescent="0.2">
      <c r="B25" s="23" t="s">
        <v>527</v>
      </c>
      <c r="C25" s="23" t="s">
        <v>528</v>
      </c>
      <c r="D25" s="23" t="s">
        <v>349</v>
      </c>
      <c r="E25" s="37">
        <v>17293</v>
      </c>
      <c r="F25" s="24">
        <v>257.78675099999998</v>
      </c>
      <c r="G25" s="25">
        <v>1.13897048897953</v>
      </c>
      <c r="H25" s="29"/>
    </row>
    <row r="26" spans="2:8" x14ac:dyDescent="0.2">
      <c r="B26" s="23" t="s">
        <v>529</v>
      </c>
      <c r="C26" s="23" t="s">
        <v>530</v>
      </c>
      <c r="D26" s="23" t="s">
        <v>252</v>
      </c>
      <c r="E26" s="37">
        <v>431896</v>
      </c>
      <c r="F26" s="24">
        <v>254.170796</v>
      </c>
      <c r="G26" s="25">
        <v>1.12299423721911</v>
      </c>
      <c r="H26" s="29"/>
    </row>
    <row r="27" spans="2:8" x14ac:dyDescent="0.2">
      <c r="B27" s="23" t="s">
        <v>531</v>
      </c>
      <c r="C27" s="23" t="s">
        <v>532</v>
      </c>
      <c r="D27" s="23" t="s">
        <v>365</v>
      </c>
      <c r="E27" s="37">
        <v>34505</v>
      </c>
      <c r="F27" s="24">
        <v>253.9395475</v>
      </c>
      <c r="G27" s="25">
        <v>1.1219725197875501</v>
      </c>
      <c r="H27" s="29"/>
    </row>
    <row r="28" spans="2:8" x14ac:dyDescent="0.2">
      <c r="B28" s="23" t="s">
        <v>533</v>
      </c>
      <c r="C28" s="23" t="s">
        <v>534</v>
      </c>
      <c r="D28" s="23" t="s">
        <v>286</v>
      </c>
      <c r="E28" s="37">
        <v>25367</v>
      </c>
      <c r="F28" s="24">
        <v>251.818209</v>
      </c>
      <c r="G28" s="25">
        <v>1.1125998815923599</v>
      </c>
      <c r="H28" s="29"/>
    </row>
    <row r="29" spans="2:8" x14ac:dyDescent="0.2">
      <c r="B29" s="23" t="s">
        <v>535</v>
      </c>
      <c r="C29" s="23" t="s">
        <v>536</v>
      </c>
      <c r="D29" s="23" t="s">
        <v>263</v>
      </c>
      <c r="E29" s="37">
        <v>21898</v>
      </c>
      <c r="F29" s="24">
        <v>244.09700599999999</v>
      </c>
      <c r="G29" s="25">
        <v>1.07848555134728</v>
      </c>
      <c r="H29" s="29"/>
    </row>
    <row r="30" spans="2:8" x14ac:dyDescent="0.2">
      <c r="B30" s="23" t="s">
        <v>537</v>
      </c>
      <c r="C30" s="23" t="s">
        <v>538</v>
      </c>
      <c r="D30" s="23" t="s">
        <v>294</v>
      </c>
      <c r="E30" s="37">
        <v>24913</v>
      </c>
      <c r="F30" s="24">
        <v>241.083101</v>
      </c>
      <c r="G30" s="25">
        <v>1.0651693167531</v>
      </c>
      <c r="H30" s="29"/>
    </row>
    <row r="31" spans="2:8" x14ac:dyDescent="0.2">
      <c r="B31" s="23" t="s">
        <v>539</v>
      </c>
      <c r="C31" s="23" t="s">
        <v>540</v>
      </c>
      <c r="D31" s="23" t="s">
        <v>286</v>
      </c>
      <c r="E31" s="37">
        <v>18225</v>
      </c>
      <c r="F31" s="24">
        <v>237.7269</v>
      </c>
      <c r="G31" s="25">
        <v>1.05034072731142</v>
      </c>
      <c r="H31" s="29"/>
    </row>
    <row r="32" spans="2:8" x14ac:dyDescent="0.2">
      <c r="B32" s="23" t="s">
        <v>541</v>
      </c>
      <c r="C32" s="23" t="s">
        <v>542</v>
      </c>
      <c r="D32" s="23" t="s">
        <v>397</v>
      </c>
      <c r="E32" s="37">
        <v>3441</v>
      </c>
      <c r="F32" s="24">
        <v>235.484835</v>
      </c>
      <c r="G32" s="25">
        <v>1.0404346873017301</v>
      </c>
      <c r="H32" s="29"/>
    </row>
    <row r="33" spans="2:8" x14ac:dyDescent="0.2">
      <c r="B33" s="23" t="s">
        <v>543</v>
      </c>
      <c r="C33" s="23" t="s">
        <v>544</v>
      </c>
      <c r="D33" s="23" t="s">
        <v>424</v>
      </c>
      <c r="E33" s="37">
        <v>95172</v>
      </c>
      <c r="F33" s="24">
        <v>233.64725999999999</v>
      </c>
      <c r="G33" s="25">
        <v>1.03231579178764</v>
      </c>
      <c r="H33" s="29"/>
    </row>
    <row r="34" spans="2:8" x14ac:dyDescent="0.2">
      <c r="B34" s="23" t="s">
        <v>545</v>
      </c>
      <c r="C34" s="23" t="s">
        <v>546</v>
      </c>
      <c r="D34" s="23" t="s">
        <v>294</v>
      </c>
      <c r="E34" s="37">
        <v>89465</v>
      </c>
      <c r="F34" s="24">
        <v>232.65373249999999</v>
      </c>
      <c r="G34" s="25">
        <v>1.0279261228147401</v>
      </c>
      <c r="H34" s="29"/>
    </row>
    <row r="35" spans="2:8" x14ac:dyDescent="0.2">
      <c r="B35" s="23" t="s">
        <v>547</v>
      </c>
      <c r="C35" s="23" t="s">
        <v>548</v>
      </c>
      <c r="D35" s="23" t="s">
        <v>433</v>
      </c>
      <c r="E35" s="37">
        <v>9465</v>
      </c>
      <c r="F35" s="24">
        <v>230.7567</v>
      </c>
      <c r="G35" s="25">
        <v>1.01954452823801</v>
      </c>
      <c r="H35" s="29"/>
    </row>
    <row r="36" spans="2:8" x14ac:dyDescent="0.2">
      <c r="B36" s="23" t="s">
        <v>549</v>
      </c>
      <c r="C36" s="23" t="s">
        <v>550</v>
      </c>
      <c r="D36" s="23" t="s">
        <v>397</v>
      </c>
      <c r="E36" s="37">
        <v>11860</v>
      </c>
      <c r="F36" s="24">
        <v>229.72819999999999</v>
      </c>
      <c r="G36" s="25">
        <v>1.0150003414503901</v>
      </c>
      <c r="H36" s="29"/>
    </row>
    <row r="37" spans="2:8" x14ac:dyDescent="0.2">
      <c r="B37" s="23" t="s">
        <v>551</v>
      </c>
      <c r="C37" s="23" t="s">
        <v>552</v>
      </c>
      <c r="D37" s="23" t="s">
        <v>312</v>
      </c>
      <c r="E37" s="37">
        <v>58466</v>
      </c>
      <c r="F37" s="24">
        <v>225.73722599999999</v>
      </c>
      <c r="G37" s="25">
        <v>0.99736715591757896</v>
      </c>
      <c r="H37" s="29"/>
    </row>
    <row r="38" spans="2:8" x14ac:dyDescent="0.2">
      <c r="B38" s="23" t="s">
        <v>553</v>
      </c>
      <c r="C38" s="23" t="s">
        <v>554</v>
      </c>
      <c r="D38" s="23" t="s">
        <v>255</v>
      </c>
      <c r="E38" s="37">
        <v>62610</v>
      </c>
      <c r="F38" s="24">
        <v>209.99394000000001</v>
      </c>
      <c r="G38" s="25">
        <v>0.92780912749289601</v>
      </c>
      <c r="H38" s="29"/>
    </row>
    <row r="39" spans="2:8" x14ac:dyDescent="0.2">
      <c r="B39" s="23" t="s">
        <v>555</v>
      </c>
      <c r="C39" s="23" t="s">
        <v>556</v>
      </c>
      <c r="D39" s="23" t="s">
        <v>294</v>
      </c>
      <c r="E39" s="37">
        <v>89153</v>
      </c>
      <c r="F39" s="24">
        <v>209.50954999999999</v>
      </c>
      <c r="G39" s="25">
        <v>0.925668963527849</v>
      </c>
      <c r="H39" s="29"/>
    </row>
    <row r="40" spans="2:8" x14ac:dyDescent="0.2">
      <c r="B40" s="23" t="s">
        <v>557</v>
      </c>
      <c r="C40" s="23" t="s">
        <v>558</v>
      </c>
      <c r="D40" s="23" t="s">
        <v>286</v>
      </c>
      <c r="E40" s="37">
        <v>9817</v>
      </c>
      <c r="F40" s="24">
        <v>209.268989</v>
      </c>
      <c r="G40" s="25">
        <v>0.92460610099229801</v>
      </c>
      <c r="H40" s="29"/>
    </row>
    <row r="41" spans="2:8" x14ac:dyDescent="0.2">
      <c r="B41" s="23" t="s">
        <v>559</v>
      </c>
      <c r="C41" s="23" t="s">
        <v>560</v>
      </c>
      <c r="D41" s="23" t="s">
        <v>561</v>
      </c>
      <c r="E41" s="37">
        <v>36564</v>
      </c>
      <c r="F41" s="24">
        <v>207.66523799999999</v>
      </c>
      <c r="G41" s="25">
        <v>0.91752030215436098</v>
      </c>
      <c r="H41" s="29"/>
    </row>
    <row r="42" spans="2:8" x14ac:dyDescent="0.2">
      <c r="B42" s="23" t="s">
        <v>562</v>
      </c>
      <c r="C42" s="23" t="s">
        <v>563</v>
      </c>
      <c r="D42" s="23" t="s">
        <v>286</v>
      </c>
      <c r="E42" s="37">
        <v>3815</v>
      </c>
      <c r="F42" s="24">
        <v>202.15684999999999</v>
      </c>
      <c r="G42" s="25">
        <v>0.89318277763259402</v>
      </c>
      <c r="H42" s="29"/>
    </row>
    <row r="43" spans="2:8" x14ac:dyDescent="0.2">
      <c r="B43" s="23" t="s">
        <v>564</v>
      </c>
      <c r="C43" s="23" t="s">
        <v>565</v>
      </c>
      <c r="D43" s="23" t="s">
        <v>424</v>
      </c>
      <c r="E43" s="37">
        <v>829</v>
      </c>
      <c r="F43" s="24">
        <v>200.90815000000001</v>
      </c>
      <c r="G43" s="25">
        <v>0.88766568862754802</v>
      </c>
      <c r="H43" s="29"/>
    </row>
    <row r="44" spans="2:8" x14ac:dyDescent="0.2">
      <c r="B44" s="23" t="s">
        <v>566</v>
      </c>
      <c r="C44" s="23" t="s">
        <v>567</v>
      </c>
      <c r="D44" s="23" t="s">
        <v>252</v>
      </c>
      <c r="E44" s="37">
        <v>1144936</v>
      </c>
      <c r="F44" s="24">
        <v>197.50146000000001</v>
      </c>
      <c r="G44" s="25">
        <v>0.87261402534365096</v>
      </c>
      <c r="H44" s="29"/>
    </row>
    <row r="45" spans="2:8" x14ac:dyDescent="0.2">
      <c r="B45" s="23" t="s">
        <v>568</v>
      </c>
      <c r="C45" s="23" t="s">
        <v>569</v>
      </c>
      <c r="D45" s="23" t="s">
        <v>334</v>
      </c>
      <c r="E45" s="37">
        <v>232643</v>
      </c>
      <c r="F45" s="24">
        <v>197.1649425</v>
      </c>
      <c r="G45" s="25">
        <v>0.87112720144739397</v>
      </c>
      <c r="H45" s="29"/>
    </row>
    <row r="46" spans="2:8" x14ac:dyDescent="0.2">
      <c r="B46" s="23" t="s">
        <v>570</v>
      </c>
      <c r="C46" s="23" t="s">
        <v>571</v>
      </c>
      <c r="D46" s="23" t="s">
        <v>283</v>
      </c>
      <c r="E46" s="37">
        <v>4490</v>
      </c>
      <c r="F46" s="24">
        <v>196.45994999999999</v>
      </c>
      <c r="G46" s="25">
        <v>0.86801235691276601</v>
      </c>
      <c r="H46" s="29"/>
    </row>
    <row r="47" spans="2:8" x14ac:dyDescent="0.2">
      <c r="B47" s="23" t="s">
        <v>572</v>
      </c>
      <c r="C47" s="23" t="s">
        <v>573</v>
      </c>
      <c r="D47" s="23" t="s">
        <v>297</v>
      </c>
      <c r="E47" s="37">
        <v>16444</v>
      </c>
      <c r="F47" s="24">
        <v>195.782264</v>
      </c>
      <c r="G47" s="25">
        <v>0.86501815976415197</v>
      </c>
      <c r="H47" s="29"/>
    </row>
    <row r="48" spans="2:8" x14ac:dyDescent="0.2">
      <c r="B48" s="23" t="s">
        <v>574</v>
      </c>
      <c r="C48" s="23" t="s">
        <v>575</v>
      </c>
      <c r="D48" s="23" t="s">
        <v>252</v>
      </c>
      <c r="E48" s="37">
        <v>23041</v>
      </c>
      <c r="F48" s="24">
        <v>194.85773699999999</v>
      </c>
      <c r="G48" s="25">
        <v>0.86093335336824595</v>
      </c>
      <c r="H48" s="29"/>
    </row>
    <row r="49" spans="2:8" x14ac:dyDescent="0.2">
      <c r="B49" s="23" t="s">
        <v>576</v>
      </c>
      <c r="C49" s="23" t="s">
        <v>577</v>
      </c>
      <c r="D49" s="23" t="s">
        <v>424</v>
      </c>
      <c r="E49" s="37">
        <v>6247</v>
      </c>
      <c r="F49" s="24">
        <v>194.269206</v>
      </c>
      <c r="G49" s="25">
        <v>0.85833306674277199</v>
      </c>
      <c r="H49" s="29"/>
    </row>
    <row r="50" spans="2:8" x14ac:dyDescent="0.2">
      <c r="B50" s="23" t="s">
        <v>578</v>
      </c>
      <c r="C50" s="23" t="s">
        <v>579</v>
      </c>
      <c r="D50" s="23" t="s">
        <v>297</v>
      </c>
      <c r="E50" s="37">
        <v>14855</v>
      </c>
      <c r="F50" s="24">
        <v>189.07444000000001</v>
      </c>
      <c r="G50" s="25">
        <v>0.83538120770346003</v>
      </c>
      <c r="H50" s="29"/>
    </row>
    <row r="51" spans="2:8" x14ac:dyDescent="0.2">
      <c r="B51" s="23" t="s">
        <v>580</v>
      </c>
      <c r="C51" s="23" t="s">
        <v>581</v>
      </c>
      <c r="D51" s="23" t="s">
        <v>456</v>
      </c>
      <c r="E51" s="37">
        <v>12167</v>
      </c>
      <c r="F51" s="24">
        <v>183.27152100000001</v>
      </c>
      <c r="G51" s="25">
        <v>0.80974236681928102</v>
      </c>
      <c r="H51" s="29"/>
    </row>
    <row r="52" spans="2:8" x14ac:dyDescent="0.2">
      <c r="B52" s="23" t="s">
        <v>582</v>
      </c>
      <c r="C52" s="23" t="s">
        <v>583</v>
      </c>
      <c r="D52" s="23" t="s">
        <v>263</v>
      </c>
      <c r="E52" s="37">
        <v>8628</v>
      </c>
      <c r="F52" s="24">
        <v>177.13283999999999</v>
      </c>
      <c r="G52" s="25">
        <v>0.78262004003895902</v>
      </c>
      <c r="H52" s="29"/>
    </row>
    <row r="53" spans="2:8" x14ac:dyDescent="0.2">
      <c r="B53" s="23" t="s">
        <v>584</v>
      </c>
      <c r="C53" s="23" t="s">
        <v>585</v>
      </c>
      <c r="D53" s="23" t="s">
        <v>416</v>
      </c>
      <c r="E53" s="37">
        <v>6966</v>
      </c>
      <c r="F53" s="24">
        <v>175.355118</v>
      </c>
      <c r="G53" s="25">
        <v>0.77476559101178799</v>
      </c>
      <c r="H53" s="29"/>
    </row>
    <row r="54" spans="2:8" x14ac:dyDescent="0.2">
      <c r="B54" s="23" t="s">
        <v>586</v>
      </c>
      <c r="C54" s="23" t="s">
        <v>587</v>
      </c>
      <c r="D54" s="23" t="s">
        <v>588</v>
      </c>
      <c r="E54" s="37">
        <v>225349</v>
      </c>
      <c r="F54" s="24">
        <v>171.87368230000001</v>
      </c>
      <c r="G54" s="25">
        <v>0.75938368132792</v>
      </c>
      <c r="H54" s="29"/>
    </row>
    <row r="55" spans="2:8" x14ac:dyDescent="0.2">
      <c r="B55" s="23" t="s">
        <v>589</v>
      </c>
      <c r="C55" s="23" t="s">
        <v>590</v>
      </c>
      <c r="D55" s="23" t="s">
        <v>416</v>
      </c>
      <c r="E55" s="37">
        <v>132</v>
      </c>
      <c r="F55" s="24">
        <v>169.61340000000001</v>
      </c>
      <c r="G55" s="25">
        <v>0.74939715243736804</v>
      </c>
      <c r="H55" s="29"/>
    </row>
    <row r="56" spans="2:8" x14ac:dyDescent="0.2">
      <c r="B56" s="23" t="s">
        <v>591</v>
      </c>
      <c r="C56" s="23" t="s">
        <v>592</v>
      </c>
      <c r="D56" s="23" t="s">
        <v>320</v>
      </c>
      <c r="E56" s="37">
        <v>35561</v>
      </c>
      <c r="F56" s="24">
        <v>169.07477449999999</v>
      </c>
      <c r="G56" s="25">
        <v>0.74701736159578302</v>
      </c>
      <c r="H56" s="29"/>
    </row>
    <row r="57" spans="2:8" x14ac:dyDescent="0.2">
      <c r="B57" s="23" t="s">
        <v>593</v>
      </c>
      <c r="C57" s="23" t="s">
        <v>594</v>
      </c>
      <c r="D57" s="23" t="s">
        <v>286</v>
      </c>
      <c r="E57" s="37">
        <v>46532</v>
      </c>
      <c r="F57" s="24">
        <v>167.933988</v>
      </c>
      <c r="G57" s="25">
        <v>0.74197706316040601</v>
      </c>
      <c r="H57" s="29"/>
    </row>
    <row r="58" spans="2:8" x14ac:dyDescent="0.2">
      <c r="B58" s="23" t="s">
        <v>595</v>
      </c>
      <c r="C58" s="23" t="s">
        <v>596</v>
      </c>
      <c r="D58" s="23" t="s">
        <v>291</v>
      </c>
      <c r="E58" s="37">
        <v>35144</v>
      </c>
      <c r="F58" s="24">
        <v>165.739104</v>
      </c>
      <c r="G58" s="25">
        <v>0.73227948136833998</v>
      </c>
      <c r="H58" s="29"/>
    </row>
    <row r="59" spans="2:8" x14ac:dyDescent="0.2">
      <c r="B59" s="23" t="s">
        <v>597</v>
      </c>
      <c r="C59" s="23" t="s">
        <v>598</v>
      </c>
      <c r="D59" s="23" t="s">
        <v>397</v>
      </c>
      <c r="E59" s="37">
        <v>4024</v>
      </c>
      <c r="F59" s="24">
        <v>162.48912000000001</v>
      </c>
      <c r="G59" s="25">
        <v>0.71792018690771997</v>
      </c>
      <c r="H59" s="29"/>
    </row>
    <row r="60" spans="2:8" x14ac:dyDescent="0.2">
      <c r="B60" s="23" t="s">
        <v>599</v>
      </c>
      <c r="C60" s="23" t="s">
        <v>600</v>
      </c>
      <c r="D60" s="23" t="s">
        <v>291</v>
      </c>
      <c r="E60" s="37">
        <v>12393</v>
      </c>
      <c r="F60" s="24">
        <v>161.82779400000001</v>
      </c>
      <c r="G60" s="25">
        <v>0.71499827259415305</v>
      </c>
      <c r="H60" s="29"/>
    </row>
    <row r="61" spans="2:8" x14ac:dyDescent="0.2">
      <c r="B61" s="23" t="s">
        <v>601</v>
      </c>
      <c r="C61" s="23" t="s">
        <v>602</v>
      </c>
      <c r="D61" s="23" t="s">
        <v>421</v>
      </c>
      <c r="E61" s="37">
        <v>16940</v>
      </c>
      <c r="F61" s="24">
        <v>160.86224000000001</v>
      </c>
      <c r="G61" s="25">
        <v>0.71073219799082199</v>
      </c>
      <c r="H61" s="29"/>
    </row>
    <row r="62" spans="2:8" x14ac:dyDescent="0.2">
      <c r="B62" s="23" t="s">
        <v>603</v>
      </c>
      <c r="C62" s="23" t="s">
        <v>604</v>
      </c>
      <c r="D62" s="23" t="s">
        <v>436</v>
      </c>
      <c r="E62" s="37">
        <v>38497</v>
      </c>
      <c r="F62" s="24">
        <v>158.01093650000001</v>
      </c>
      <c r="G62" s="25">
        <v>0.69813438010830398</v>
      </c>
      <c r="H62" s="29"/>
    </row>
    <row r="63" spans="2:8" x14ac:dyDescent="0.2">
      <c r="B63" s="23" t="s">
        <v>605</v>
      </c>
      <c r="C63" s="23" t="s">
        <v>606</v>
      </c>
      <c r="D63" s="23" t="s">
        <v>397</v>
      </c>
      <c r="E63" s="37">
        <v>4199</v>
      </c>
      <c r="F63" s="24">
        <v>157.25674900000001</v>
      </c>
      <c r="G63" s="25">
        <v>0.69480217896792396</v>
      </c>
      <c r="H63" s="29"/>
    </row>
    <row r="64" spans="2:8" x14ac:dyDescent="0.2">
      <c r="B64" s="23" t="s">
        <v>607</v>
      </c>
      <c r="C64" s="23" t="s">
        <v>608</v>
      </c>
      <c r="D64" s="23" t="s">
        <v>283</v>
      </c>
      <c r="E64" s="37">
        <v>53755</v>
      </c>
      <c r="F64" s="24">
        <v>157.09898749999999</v>
      </c>
      <c r="G64" s="25">
        <v>0.69410514666467205</v>
      </c>
      <c r="H64" s="29"/>
    </row>
    <row r="65" spans="2:8" x14ac:dyDescent="0.2">
      <c r="B65" s="23" t="s">
        <v>609</v>
      </c>
      <c r="C65" s="23" t="s">
        <v>610</v>
      </c>
      <c r="D65" s="23" t="s">
        <v>436</v>
      </c>
      <c r="E65" s="37">
        <v>8587</v>
      </c>
      <c r="F65" s="24">
        <v>153.59566899999999</v>
      </c>
      <c r="G65" s="25">
        <v>0.67862655294518304</v>
      </c>
      <c r="H65" s="29"/>
    </row>
    <row r="66" spans="2:8" x14ac:dyDescent="0.2">
      <c r="B66" s="23" t="s">
        <v>611</v>
      </c>
      <c r="C66" s="23" t="s">
        <v>612</v>
      </c>
      <c r="D66" s="23" t="s">
        <v>260</v>
      </c>
      <c r="E66" s="37">
        <v>1800092</v>
      </c>
      <c r="F66" s="24">
        <v>153.54784760000001</v>
      </c>
      <c r="G66" s="25">
        <v>0.67841526526988405</v>
      </c>
      <c r="H66" s="29"/>
    </row>
    <row r="67" spans="2:8" x14ac:dyDescent="0.2">
      <c r="B67" s="23" t="s">
        <v>613</v>
      </c>
      <c r="C67" s="23" t="s">
        <v>614</v>
      </c>
      <c r="D67" s="23" t="s">
        <v>291</v>
      </c>
      <c r="E67" s="37">
        <v>206256</v>
      </c>
      <c r="F67" s="24">
        <v>152.0519232</v>
      </c>
      <c r="G67" s="25">
        <v>0.67180587305428396</v>
      </c>
      <c r="H67" s="29"/>
    </row>
    <row r="68" spans="2:8" x14ac:dyDescent="0.2">
      <c r="B68" s="23" t="s">
        <v>615</v>
      </c>
      <c r="C68" s="23" t="s">
        <v>616</v>
      </c>
      <c r="D68" s="23" t="s">
        <v>302</v>
      </c>
      <c r="E68" s="37">
        <v>20846</v>
      </c>
      <c r="F68" s="24">
        <v>148.20463699999999</v>
      </c>
      <c r="G68" s="25">
        <v>0.65480753847168804</v>
      </c>
      <c r="H68" s="29"/>
    </row>
    <row r="69" spans="2:8" x14ac:dyDescent="0.2">
      <c r="B69" s="23" t="s">
        <v>617</v>
      </c>
      <c r="C69" s="23" t="s">
        <v>618</v>
      </c>
      <c r="D69" s="23" t="s">
        <v>286</v>
      </c>
      <c r="E69" s="37">
        <v>7377</v>
      </c>
      <c r="F69" s="24">
        <v>147.96786599999999</v>
      </c>
      <c r="G69" s="25">
        <v>0.65376142116503799</v>
      </c>
      <c r="H69" s="29"/>
    </row>
    <row r="70" spans="2:8" x14ac:dyDescent="0.2">
      <c r="B70" s="23" t="s">
        <v>619</v>
      </c>
      <c r="C70" s="23" t="s">
        <v>620</v>
      </c>
      <c r="D70" s="23" t="s">
        <v>561</v>
      </c>
      <c r="E70" s="37">
        <v>7707</v>
      </c>
      <c r="F70" s="24">
        <v>147.18828600000001</v>
      </c>
      <c r="G70" s="25">
        <v>0.650317029200152</v>
      </c>
      <c r="H70" s="29"/>
    </row>
    <row r="71" spans="2:8" x14ac:dyDescent="0.2">
      <c r="B71" s="23" t="s">
        <v>621</v>
      </c>
      <c r="C71" s="23" t="s">
        <v>622</v>
      </c>
      <c r="D71" s="23" t="s">
        <v>294</v>
      </c>
      <c r="E71" s="37">
        <v>138884</v>
      </c>
      <c r="F71" s="24">
        <v>146.24485200000001</v>
      </c>
      <c r="G71" s="25">
        <v>0.64614868664518499</v>
      </c>
      <c r="H71" s="29"/>
    </row>
    <row r="72" spans="2:8" x14ac:dyDescent="0.2">
      <c r="B72" s="23" t="s">
        <v>623</v>
      </c>
      <c r="C72" s="23" t="s">
        <v>624</v>
      </c>
      <c r="D72" s="23" t="s">
        <v>286</v>
      </c>
      <c r="E72" s="37">
        <v>9055</v>
      </c>
      <c r="F72" s="24">
        <v>144.98866000000001</v>
      </c>
      <c r="G72" s="25">
        <v>0.64059849598976104</v>
      </c>
      <c r="H72" s="29"/>
    </row>
    <row r="73" spans="2:8" x14ac:dyDescent="0.2">
      <c r="B73" s="23" t="s">
        <v>625</v>
      </c>
      <c r="C73" s="23" t="s">
        <v>626</v>
      </c>
      <c r="D73" s="23" t="s">
        <v>561</v>
      </c>
      <c r="E73" s="37">
        <v>5282</v>
      </c>
      <c r="F73" s="24">
        <v>143.60701599999999</v>
      </c>
      <c r="G73" s="25">
        <v>0.63449402500290397</v>
      </c>
      <c r="H73" s="29"/>
    </row>
    <row r="74" spans="2:8" x14ac:dyDescent="0.2">
      <c r="B74" s="23" t="s">
        <v>627</v>
      </c>
      <c r="C74" s="23" t="s">
        <v>628</v>
      </c>
      <c r="D74" s="23" t="s">
        <v>456</v>
      </c>
      <c r="E74" s="37">
        <v>9702</v>
      </c>
      <c r="F74" s="24">
        <v>142.74552600000001</v>
      </c>
      <c r="G74" s="25">
        <v>0.63068773285350299</v>
      </c>
      <c r="H74" s="29"/>
    </row>
    <row r="75" spans="2:8" x14ac:dyDescent="0.2">
      <c r="B75" s="23" t="s">
        <v>629</v>
      </c>
      <c r="C75" s="23" t="s">
        <v>630</v>
      </c>
      <c r="D75" s="23" t="s">
        <v>302</v>
      </c>
      <c r="E75" s="37">
        <v>94256</v>
      </c>
      <c r="F75" s="24">
        <v>142.72243520000001</v>
      </c>
      <c r="G75" s="25">
        <v>0.63058571155231102</v>
      </c>
      <c r="H75" s="29"/>
    </row>
    <row r="76" spans="2:8" x14ac:dyDescent="0.2">
      <c r="B76" s="23" t="s">
        <v>631</v>
      </c>
      <c r="C76" s="23" t="s">
        <v>632</v>
      </c>
      <c r="D76" s="23" t="s">
        <v>315</v>
      </c>
      <c r="E76" s="37">
        <v>2728</v>
      </c>
      <c r="F76" s="24">
        <v>138.58240000000001</v>
      </c>
      <c r="G76" s="25">
        <v>0.61229393395767295</v>
      </c>
      <c r="H76" s="29"/>
    </row>
    <row r="77" spans="2:8" x14ac:dyDescent="0.2">
      <c r="B77" s="23" t="s">
        <v>633</v>
      </c>
      <c r="C77" s="23" t="s">
        <v>634</v>
      </c>
      <c r="D77" s="23" t="s">
        <v>297</v>
      </c>
      <c r="E77" s="37">
        <v>8458</v>
      </c>
      <c r="F77" s="24">
        <v>136.23300599999999</v>
      </c>
      <c r="G77" s="25">
        <v>0.60191368585490801</v>
      </c>
      <c r="H77" s="29"/>
    </row>
    <row r="78" spans="2:8" x14ac:dyDescent="0.2">
      <c r="B78" s="23" t="s">
        <v>635</v>
      </c>
      <c r="C78" s="23" t="s">
        <v>636</v>
      </c>
      <c r="D78" s="23" t="s">
        <v>408</v>
      </c>
      <c r="E78" s="37">
        <v>5104</v>
      </c>
      <c r="F78" s="24">
        <v>134.19947199999999</v>
      </c>
      <c r="G78" s="25">
        <v>0.59292899131435595</v>
      </c>
      <c r="H78" s="29"/>
    </row>
    <row r="79" spans="2:8" x14ac:dyDescent="0.2">
      <c r="B79" s="23" t="s">
        <v>637</v>
      </c>
      <c r="C79" s="23" t="s">
        <v>638</v>
      </c>
      <c r="D79" s="23" t="s">
        <v>283</v>
      </c>
      <c r="E79" s="37">
        <v>55549</v>
      </c>
      <c r="F79" s="24">
        <v>133.428698</v>
      </c>
      <c r="G79" s="25">
        <v>0.589523506601634</v>
      </c>
      <c r="H79" s="29"/>
    </row>
    <row r="80" spans="2:8" x14ac:dyDescent="0.2">
      <c r="B80" s="23" t="s">
        <v>639</v>
      </c>
      <c r="C80" s="23" t="s">
        <v>640</v>
      </c>
      <c r="D80" s="23" t="s">
        <v>349</v>
      </c>
      <c r="E80" s="37">
        <v>25693</v>
      </c>
      <c r="F80" s="24">
        <v>130.91868149999999</v>
      </c>
      <c r="G80" s="25">
        <v>0.57843358553601798</v>
      </c>
      <c r="H80" s="29"/>
    </row>
    <row r="81" spans="2:8" x14ac:dyDescent="0.2">
      <c r="B81" s="23" t="s">
        <v>641</v>
      </c>
      <c r="C81" s="23" t="s">
        <v>642</v>
      </c>
      <c r="D81" s="23" t="s">
        <v>643</v>
      </c>
      <c r="E81" s="37">
        <v>411</v>
      </c>
      <c r="F81" s="24">
        <v>130.59524999999999</v>
      </c>
      <c r="G81" s="25">
        <v>0.57700457907126601</v>
      </c>
      <c r="H81" s="29"/>
    </row>
    <row r="82" spans="2:8" x14ac:dyDescent="0.2">
      <c r="B82" s="23" t="s">
        <v>644</v>
      </c>
      <c r="C82" s="23" t="s">
        <v>645</v>
      </c>
      <c r="D82" s="23" t="s">
        <v>397</v>
      </c>
      <c r="E82" s="37">
        <v>7980</v>
      </c>
      <c r="F82" s="24">
        <v>127.6002</v>
      </c>
      <c r="G82" s="25">
        <v>0.56377165088630199</v>
      </c>
      <c r="H82" s="29"/>
    </row>
    <row r="83" spans="2:8" x14ac:dyDescent="0.2">
      <c r="B83" s="23" t="s">
        <v>646</v>
      </c>
      <c r="C83" s="23" t="s">
        <v>647</v>
      </c>
      <c r="D83" s="23" t="s">
        <v>283</v>
      </c>
      <c r="E83" s="37">
        <v>19546</v>
      </c>
      <c r="F83" s="24">
        <v>124.205057</v>
      </c>
      <c r="G83" s="25">
        <v>0.548771005322227</v>
      </c>
      <c r="H83" s="29"/>
    </row>
    <row r="84" spans="2:8" x14ac:dyDescent="0.2">
      <c r="B84" s="23" t="s">
        <v>648</v>
      </c>
      <c r="C84" s="23" t="s">
        <v>649</v>
      </c>
      <c r="D84" s="23" t="s">
        <v>456</v>
      </c>
      <c r="E84" s="37">
        <v>10998</v>
      </c>
      <c r="F84" s="24">
        <v>123.89247</v>
      </c>
      <c r="G84" s="25">
        <v>0.54738991274529103</v>
      </c>
      <c r="H84" s="29"/>
    </row>
    <row r="85" spans="2:8" x14ac:dyDescent="0.2">
      <c r="B85" s="23" t="s">
        <v>650</v>
      </c>
      <c r="C85" s="23" t="s">
        <v>651</v>
      </c>
      <c r="D85" s="23" t="s">
        <v>283</v>
      </c>
      <c r="E85" s="37">
        <v>43137</v>
      </c>
      <c r="F85" s="24">
        <v>123.414957</v>
      </c>
      <c r="G85" s="25">
        <v>0.54528013319690705</v>
      </c>
      <c r="H85" s="29"/>
    </row>
    <row r="86" spans="2:8" x14ac:dyDescent="0.2">
      <c r="B86" s="23" t="s">
        <v>652</v>
      </c>
      <c r="C86" s="23" t="s">
        <v>653</v>
      </c>
      <c r="D86" s="23" t="s">
        <v>416</v>
      </c>
      <c r="E86" s="37">
        <v>11844</v>
      </c>
      <c r="F86" s="24">
        <v>122.182704</v>
      </c>
      <c r="G86" s="25">
        <v>0.53983571141606701</v>
      </c>
      <c r="H86" s="29"/>
    </row>
    <row r="87" spans="2:8" x14ac:dyDescent="0.2">
      <c r="B87" s="23" t="s">
        <v>654</v>
      </c>
      <c r="C87" s="23" t="s">
        <v>655</v>
      </c>
      <c r="D87" s="23" t="s">
        <v>445</v>
      </c>
      <c r="E87" s="37">
        <v>48858</v>
      </c>
      <c r="F87" s="24">
        <v>121.38770100000001</v>
      </c>
      <c r="G87" s="25">
        <v>0.53632317653156403</v>
      </c>
      <c r="H87" s="29"/>
    </row>
    <row r="88" spans="2:8" x14ac:dyDescent="0.2">
      <c r="B88" s="23" t="s">
        <v>656</v>
      </c>
      <c r="C88" s="23" t="s">
        <v>657</v>
      </c>
      <c r="D88" s="23" t="s">
        <v>413</v>
      </c>
      <c r="E88" s="37">
        <v>25522</v>
      </c>
      <c r="F88" s="24">
        <v>110.79100200000001</v>
      </c>
      <c r="G88" s="25">
        <v>0.48950413949889998</v>
      </c>
      <c r="H88" s="29"/>
    </row>
    <row r="89" spans="2:8" x14ac:dyDescent="0.2">
      <c r="B89" s="23" t="s">
        <v>658</v>
      </c>
      <c r="C89" s="23" t="s">
        <v>659</v>
      </c>
      <c r="D89" s="23" t="s">
        <v>416</v>
      </c>
      <c r="E89" s="37">
        <v>5237</v>
      </c>
      <c r="F89" s="24">
        <v>109.08671</v>
      </c>
      <c r="G89" s="25">
        <v>0.48197412375886001</v>
      </c>
      <c r="H89" s="29"/>
    </row>
    <row r="90" spans="2:8" x14ac:dyDescent="0.2">
      <c r="B90" s="23" t="s">
        <v>660</v>
      </c>
      <c r="C90" s="23" t="s">
        <v>661</v>
      </c>
      <c r="D90" s="23" t="s">
        <v>456</v>
      </c>
      <c r="E90" s="37">
        <v>7674</v>
      </c>
      <c r="F90" s="24">
        <v>108.89406</v>
      </c>
      <c r="G90" s="25">
        <v>0.48112294477525902</v>
      </c>
      <c r="H90" s="29"/>
    </row>
    <row r="91" spans="2:8" x14ac:dyDescent="0.2">
      <c r="B91" s="23" t="s">
        <v>662</v>
      </c>
      <c r="C91" s="23" t="s">
        <v>663</v>
      </c>
      <c r="D91" s="23" t="s">
        <v>424</v>
      </c>
      <c r="E91" s="37">
        <v>1101</v>
      </c>
      <c r="F91" s="24">
        <v>108.78981</v>
      </c>
      <c r="G91" s="25">
        <v>0.48066234052381701</v>
      </c>
      <c r="H91" s="29"/>
    </row>
    <row r="92" spans="2:8" x14ac:dyDescent="0.2">
      <c r="B92" s="23" t="s">
        <v>664</v>
      </c>
      <c r="C92" s="23" t="s">
        <v>665</v>
      </c>
      <c r="D92" s="23" t="s">
        <v>252</v>
      </c>
      <c r="E92" s="37">
        <v>79229</v>
      </c>
      <c r="F92" s="24">
        <v>108.5358071</v>
      </c>
      <c r="G92" s="25">
        <v>0.47954008809581999</v>
      </c>
      <c r="H92" s="29"/>
    </row>
    <row r="93" spans="2:8" x14ac:dyDescent="0.2">
      <c r="B93" s="23" t="s">
        <v>666</v>
      </c>
      <c r="C93" s="23" t="s">
        <v>667</v>
      </c>
      <c r="D93" s="23" t="s">
        <v>349</v>
      </c>
      <c r="E93" s="37">
        <v>14473</v>
      </c>
      <c r="F93" s="24">
        <v>105.0233245</v>
      </c>
      <c r="G93" s="25">
        <v>0.46402100494303899</v>
      </c>
      <c r="H93" s="29"/>
    </row>
    <row r="94" spans="2:8" x14ac:dyDescent="0.2">
      <c r="B94" s="23" t="s">
        <v>668</v>
      </c>
      <c r="C94" s="23" t="s">
        <v>669</v>
      </c>
      <c r="D94" s="23" t="s">
        <v>263</v>
      </c>
      <c r="E94" s="37">
        <v>1553</v>
      </c>
      <c r="F94" s="24">
        <v>104.53243000000001</v>
      </c>
      <c r="G94" s="25">
        <v>0.46185210236548901</v>
      </c>
      <c r="H94" s="29"/>
    </row>
    <row r="95" spans="2:8" x14ac:dyDescent="0.2">
      <c r="B95" s="23" t="s">
        <v>670</v>
      </c>
      <c r="C95" s="23" t="s">
        <v>671</v>
      </c>
      <c r="D95" s="23" t="s">
        <v>588</v>
      </c>
      <c r="E95" s="37">
        <v>8219</v>
      </c>
      <c r="F95" s="24">
        <v>104.521023</v>
      </c>
      <c r="G95" s="25">
        <v>0.46180170320293501</v>
      </c>
      <c r="H95" s="29"/>
    </row>
    <row r="96" spans="2:8" x14ac:dyDescent="0.2">
      <c r="B96" s="23" t="s">
        <v>672</v>
      </c>
      <c r="C96" s="23" t="s">
        <v>673</v>
      </c>
      <c r="D96" s="23" t="s">
        <v>674</v>
      </c>
      <c r="E96" s="37">
        <v>22574</v>
      </c>
      <c r="F96" s="24">
        <v>103.78396499999999</v>
      </c>
      <c r="G96" s="25">
        <v>0.45854518475344203</v>
      </c>
      <c r="H96" s="29"/>
    </row>
    <row r="97" spans="2:8" x14ac:dyDescent="0.2">
      <c r="B97" s="23" t="s">
        <v>675</v>
      </c>
      <c r="C97" s="23" t="s">
        <v>676</v>
      </c>
      <c r="D97" s="23" t="s">
        <v>260</v>
      </c>
      <c r="E97" s="37">
        <v>7657</v>
      </c>
      <c r="F97" s="24">
        <v>103.208703</v>
      </c>
      <c r="G97" s="25">
        <v>0.45600352410218797</v>
      </c>
      <c r="H97" s="29"/>
    </row>
    <row r="98" spans="2:8" x14ac:dyDescent="0.2">
      <c r="B98" s="23" t="s">
        <v>677</v>
      </c>
      <c r="C98" s="23" t="s">
        <v>678</v>
      </c>
      <c r="D98" s="23" t="s">
        <v>416</v>
      </c>
      <c r="E98" s="37">
        <v>2624</v>
      </c>
      <c r="F98" s="24">
        <v>100.887552</v>
      </c>
      <c r="G98" s="25">
        <v>0.44574806109173498</v>
      </c>
      <c r="H98" s="29"/>
    </row>
    <row r="99" spans="2:8" x14ac:dyDescent="0.2">
      <c r="B99" s="23" t="s">
        <v>679</v>
      </c>
      <c r="C99" s="23" t="s">
        <v>680</v>
      </c>
      <c r="D99" s="23" t="s">
        <v>413</v>
      </c>
      <c r="E99" s="37">
        <v>73052</v>
      </c>
      <c r="F99" s="24">
        <v>100.7167924</v>
      </c>
      <c r="G99" s="25">
        <v>0.44499359972257901</v>
      </c>
      <c r="H99" s="29"/>
    </row>
    <row r="100" spans="2:8" x14ac:dyDescent="0.2">
      <c r="B100" s="23" t="s">
        <v>681</v>
      </c>
      <c r="C100" s="23" t="s">
        <v>682</v>
      </c>
      <c r="D100" s="23" t="s">
        <v>413</v>
      </c>
      <c r="E100" s="37">
        <v>19668</v>
      </c>
      <c r="F100" s="24">
        <v>97.258260000000007</v>
      </c>
      <c r="G100" s="25">
        <v>0.42971288291498899</v>
      </c>
      <c r="H100" s="29"/>
    </row>
    <row r="101" spans="2:8" x14ac:dyDescent="0.2">
      <c r="B101" s="23" t="s">
        <v>683</v>
      </c>
      <c r="C101" s="23" t="s">
        <v>684</v>
      </c>
      <c r="D101" s="23" t="s">
        <v>283</v>
      </c>
      <c r="E101" s="37">
        <v>19601</v>
      </c>
      <c r="F101" s="24">
        <v>97.073952500000004</v>
      </c>
      <c r="G101" s="25">
        <v>0.42889856331716902</v>
      </c>
      <c r="H101" s="29"/>
    </row>
    <row r="102" spans="2:8" x14ac:dyDescent="0.2">
      <c r="B102" s="23" t="s">
        <v>685</v>
      </c>
      <c r="C102" s="23" t="s">
        <v>686</v>
      </c>
      <c r="D102" s="23" t="s">
        <v>341</v>
      </c>
      <c r="E102" s="37">
        <v>22508</v>
      </c>
      <c r="F102" s="24">
        <v>95.726523999999998</v>
      </c>
      <c r="G102" s="25">
        <v>0.42294526551750899</v>
      </c>
      <c r="H102" s="29"/>
    </row>
    <row r="103" spans="2:8" x14ac:dyDescent="0.2">
      <c r="B103" s="23" t="s">
        <v>687</v>
      </c>
      <c r="C103" s="23" t="s">
        <v>688</v>
      </c>
      <c r="D103" s="23" t="s">
        <v>294</v>
      </c>
      <c r="E103" s="37">
        <v>19087</v>
      </c>
      <c r="F103" s="24">
        <v>95.301390999999995</v>
      </c>
      <c r="G103" s="25">
        <v>0.42106691475272701</v>
      </c>
      <c r="H103" s="29"/>
    </row>
    <row r="104" spans="2:8" x14ac:dyDescent="0.2">
      <c r="B104" s="23" t="s">
        <v>689</v>
      </c>
      <c r="C104" s="23" t="s">
        <v>690</v>
      </c>
      <c r="D104" s="23" t="s">
        <v>297</v>
      </c>
      <c r="E104" s="37">
        <v>25125</v>
      </c>
      <c r="F104" s="24">
        <v>94.444874999999996</v>
      </c>
      <c r="G104" s="25">
        <v>0.41728259905940901</v>
      </c>
      <c r="H104" s="29"/>
    </row>
    <row r="105" spans="2:8" x14ac:dyDescent="0.2">
      <c r="B105" s="23" t="s">
        <v>691</v>
      </c>
      <c r="C105" s="23" t="s">
        <v>692</v>
      </c>
      <c r="D105" s="23" t="s">
        <v>433</v>
      </c>
      <c r="E105" s="37">
        <v>1372</v>
      </c>
      <c r="F105" s="24">
        <v>93.899680000000004</v>
      </c>
      <c r="G105" s="25">
        <v>0.41487378241801698</v>
      </c>
      <c r="H105" s="29"/>
    </row>
    <row r="106" spans="2:8" x14ac:dyDescent="0.2">
      <c r="B106" s="23" t="s">
        <v>693</v>
      </c>
      <c r="C106" s="23" t="s">
        <v>694</v>
      </c>
      <c r="D106" s="23" t="s">
        <v>421</v>
      </c>
      <c r="E106" s="37">
        <v>11610</v>
      </c>
      <c r="F106" s="24">
        <v>93.071565000000007</v>
      </c>
      <c r="G106" s="25">
        <v>0.41121494990307</v>
      </c>
      <c r="H106" s="29"/>
    </row>
    <row r="107" spans="2:8" x14ac:dyDescent="0.2">
      <c r="B107" s="23" t="s">
        <v>695</v>
      </c>
      <c r="C107" s="23" t="s">
        <v>696</v>
      </c>
      <c r="D107" s="23" t="s">
        <v>315</v>
      </c>
      <c r="E107" s="37">
        <v>5196</v>
      </c>
      <c r="F107" s="24">
        <v>92.447232</v>
      </c>
      <c r="G107" s="25">
        <v>0.40845648051107297</v>
      </c>
      <c r="H107" s="29"/>
    </row>
    <row r="108" spans="2:8" x14ac:dyDescent="0.2">
      <c r="B108" s="23" t="s">
        <v>697</v>
      </c>
      <c r="C108" s="23" t="s">
        <v>698</v>
      </c>
      <c r="D108" s="23" t="s">
        <v>266</v>
      </c>
      <c r="E108" s="37">
        <v>37010</v>
      </c>
      <c r="F108" s="24">
        <v>92.395465000000002</v>
      </c>
      <c r="G108" s="25">
        <v>0.40822776012465101</v>
      </c>
      <c r="H108" s="29"/>
    </row>
    <row r="109" spans="2:8" x14ac:dyDescent="0.2">
      <c r="B109" s="23" t="s">
        <v>699</v>
      </c>
      <c r="C109" s="23" t="s">
        <v>700</v>
      </c>
      <c r="D109" s="23" t="s">
        <v>445</v>
      </c>
      <c r="E109" s="37">
        <v>18086</v>
      </c>
      <c r="F109" s="24">
        <v>92.229557</v>
      </c>
      <c r="G109" s="25">
        <v>0.40749473441579498</v>
      </c>
      <c r="H109" s="29"/>
    </row>
    <row r="110" spans="2:8" x14ac:dyDescent="0.2">
      <c r="B110" s="23" t="s">
        <v>701</v>
      </c>
      <c r="C110" s="23" t="s">
        <v>702</v>
      </c>
      <c r="D110" s="23" t="s">
        <v>397</v>
      </c>
      <c r="E110" s="37">
        <v>2532</v>
      </c>
      <c r="F110" s="24">
        <v>92.078711999999996</v>
      </c>
      <c r="G110" s="25">
        <v>0.40682826105072201</v>
      </c>
      <c r="H110" s="29"/>
    </row>
    <row r="111" spans="2:8" x14ac:dyDescent="0.2">
      <c r="B111" s="23" t="s">
        <v>703</v>
      </c>
      <c r="C111" s="23" t="s">
        <v>704</v>
      </c>
      <c r="D111" s="23" t="s">
        <v>263</v>
      </c>
      <c r="E111" s="37">
        <v>2244</v>
      </c>
      <c r="F111" s="24">
        <v>89.234904</v>
      </c>
      <c r="G111" s="25">
        <v>0.39426356028251303</v>
      </c>
      <c r="H111" s="29"/>
    </row>
    <row r="112" spans="2:8" x14ac:dyDescent="0.2">
      <c r="B112" s="23" t="s">
        <v>705</v>
      </c>
      <c r="C112" s="23" t="s">
        <v>706</v>
      </c>
      <c r="D112" s="23" t="s">
        <v>286</v>
      </c>
      <c r="E112" s="37">
        <v>340</v>
      </c>
      <c r="F112" s="24">
        <v>88.111000000000004</v>
      </c>
      <c r="G112" s="25">
        <v>0.38929785322627197</v>
      </c>
      <c r="H112" s="29"/>
    </row>
    <row r="113" spans="2:8" x14ac:dyDescent="0.2">
      <c r="B113" s="23" t="s">
        <v>707</v>
      </c>
      <c r="C113" s="23" t="s">
        <v>708</v>
      </c>
      <c r="D113" s="23" t="s">
        <v>416</v>
      </c>
      <c r="E113" s="37">
        <v>21088</v>
      </c>
      <c r="F113" s="24">
        <v>86.945824000000002</v>
      </c>
      <c r="G113" s="25">
        <v>0.38414979548738798</v>
      </c>
      <c r="H113" s="29"/>
    </row>
    <row r="114" spans="2:8" x14ac:dyDescent="0.2">
      <c r="B114" s="23" t="s">
        <v>709</v>
      </c>
      <c r="C114" s="23" t="s">
        <v>710</v>
      </c>
      <c r="D114" s="23" t="s">
        <v>416</v>
      </c>
      <c r="E114" s="37">
        <v>29663</v>
      </c>
      <c r="F114" s="24">
        <v>85.399777</v>
      </c>
      <c r="G114" s="25">
        <v>0.377318948282307</v>
      </c>
      <c r="H114" s="29"/>
    </row>
    <row r="115" spans="2:8" x14ac:dyDescent="0.2">
      <c r="B115" s="23" t="s">
        <v>711</v>
      </c>
      <c r="C115" s="23" t="s">
        <v>712</v>
      </c>
      <c r="D115" s="23" t="s">
        <v>433</v>
      </c>
      <c r="E115" s="37">
        <v>2749</v>
      </c>
      <c r="F115" s="24">
        <v>83.247967000000003</v>
      </c>
      <c r="G115" s="25">
        <v>0.36781167888857902</v>
      </c>
      <c r="H115" s="29"/>
    </row>
    <row r="116" spans="2:8" x14ac:dyDescent="0.2">
      <c r="B116" s="23" t="s">
        <v>713</v>
      </c>
      <c r="C116" s="23" t="s">
        <v>714</v>
      </c>
      <c r="D116" s="23" t="s">
        <v>424</v>
      </c>
      <c r="E116" s="37">
        <v>2526</v>
      </c>
      <c r="F116" s="24">
        <v>82.365281999999993</v>
      </c>
      <c r="G116" s="25">
        <v>0.36391174158704898</v>
      </c>
      <c r="H116" s="29"/>
    </row>
    <row r="117" spans="2:8" x14ac:dyDescent="0.2">
      <c r="B117" s="23" t="s">
        <v>715</v>
      </c>
      <c r="C117" s="23" t="s">
        <v>716</v>
      </c>
      <c r="D117" s="23" t="s">
        <v>297</v>
      </c>
      <c r="E117" s="37">
        <v>5660</v>
      </c>
      <c r="F117" s="24">
        <v>81.560599999999994</v>
      </c>
      <c r="G117" s="25">
        <v>0.360356442303988</v>
      </c>
      <c r="H117" s="29"/>
    </row>
    <row r="118" spans="2:8" x14ac:dyDescent="0.2">
      <c r="B118" s="23" t="s">
        <v>717</v>
      </c>
      <c r="C118" s="23" t="s">
        <v>718</v>
      </c>
      <c r="D118" s="23" t="s">
        <v>252</v>
      </c>
      <c r="E118" s="37">
        <v>132756</v>
      </c>
      <c r="F118" s="24">
        <v>81.419254800000004</v>
      </c>
      <c r="G118" s="25">
        <v>0.35973194158416999</v>
      </c>
      <c r="H118" s="29"/>
    </row>
    <row r="119" spans="2:8" x14ac:dyDescent="0.2">
      <c r="B119" s="23" t="s">
        <v>719</v>
      </c>
      <c r="C119" s="23" t="s">
        <v>720</v>
      </c>
      <c r="D119" s="23" t="s">
        <v>286</v>
      </c>
      <c r="E119" s="37">
        <v>2747</v>
      </c>
      <c r="F119" s="24">
        <v>77.056096999999994</v>
      </c>
      <c r="G119" s="25">
        <v>0.34045434894729798</v>
      </c>
      <c r="H119" s="29"/>
    </row>
    <row r="120" spans="2:8" x14ac:dyDescent="0.2">
      <c r="B120" s="23" t="s">
        <v>721</v>
      </c>
      <c r="C120" s="23" t="s">
        <v>722</v>
      </c>
      <c r="D120" s="23" t="s">
        <v>297</v>
      </c>
      <c r="E120" s="37">
        <v>18569</v>
      </c>
      <c r="F120" s="24">
        <v>76.132900000000006</v>
      </c>
      <c r="G120" s="25">
        <v>0.33637541884543898</v>
      </c>
      <c r="H120" s="29"/>
    </row>
    <row r="121" spans="2:8" x14ac:dyDescent="0.2">
      <c r="B121" s="23" t="s">
        <v>723</v>
      </c>
      <c r="C121" s="23" t="s">
        <v>724</v>
      </c>
      <c r="D121" s="23" t="s">
        <v>283</v>
      </c>
      <c r="E121" s="37">
        <v>17270</v>
      </c>
      <c r="F121" s="24">
        <v>74.235095000000001</v>
      </c>
      <c r="G121" s="25">
        <v>0.32799041115806599</v>
      </c>
      <c r="H121" s="29"/>
    </row>
    <row r="122" spans="2:8" x14ac:dyDescent="0.2">
      <c r="B122" s="23" t="s">
        <v>725</v>
      </c>
      <c r="C122" s="23" t="s">
        <v>726</v>
      </c>
      <c r="D122" s="23" t="s">
        <v>260</v>
      </c>
      <c r="E122" s="37">
        <v>4904</v>
      </c>
      <c r="F122" s="24">
        <v>73.986648000000002</v>
      </c>
      <c r="G122" s="25">
        <v>0.32689270617525501</v>
      </c>
      <c r="H122" s="29"/>
    </row>
    <row r="123" spans="2:8" x14ac:dyDescent="0.2">
      <c r="B123" s="23" t="s">
        <v>727</v>
      </c>
      <c r="C123" s="23" t="s">
        <v>728</v>
      </c>
      <c r="D123" s="23" t="s">
        <v>349</v>
      </c>
      <c r="E123" s="37">
        <v>20161</v>
      </c>
      <c r="F123" s="24">
        <v>73.174349500000005</v>
      </c>
      <c r="G123" s="25">
        <v>0.32330375516767401</v>
      </c>
      <c r="H123" s="29"/>
    </row>
    <row r="124" spans="2:8" x14ac:dyDescent="0.2">
      <c r="B124" s="23" t="s">
        <v>729</v>
      </c>
      <c r="C124" s="23" t="s">
        <v>730</v>
      </c>
      <c r="D124" s="23" t="s">
        <v>408</v>
      </c>
      <c r="E124" s="37">
        <v>4707</v>
      </c>
      <c r="F124" s="24">
        <v>72.487799999999993</v>
      </c>
      <c r="G124" s="25">
        <v>0.32027039671658902</v>
      </c>
      <c r="H124" s="29"/>
    </row>
    <row r="125" spans="2:8" x14ac:dyDescent="0.2">
      <c r="B125" s="23" t="s">
        <v>731</v>
      </c>
      <c r="C125" s="23" t="s">
        <v>732</v>
      </c>
      <c r="D125" s="23" t="s">
        <v>263</v>
      </c>
      <c r="E125" s="37">
        <v>10687</v>
      </c>
      <c r="F125" s="24">
        <v>67.835732500000006</v>
      </c>
      <c r="G125" s="25">
        <v>0.29971632411709798</v>
      </c>
      <c r="H125" s="29"/>
    </row>
    <row r="126" spans="2:8" x14ac:dyDescent="0.2">
      <c r="B126" s="23" t="s">
        <v>733</v>
      </c>
      <c r="C126" s="23" t="s">
        <v>734</v>
      </c>
      <c r="D126" s="23" t="s">
        <v>424</v>
      </c>
      <c r="E126" s="37">
        <v>7602</v>
      </c>
      <c r="F126" s="24">
        <v>67.783232999999996</v>
      </c>
      <c r="G126" s="25">
        <v>0.29948436735068501</v>
      </c>
      <c r="H126" s="29"/>
    </row>
    <row r="127" spans="2:8" x14ac:dyDescent="0.2">
      <c r="B127" s="23" t="s">
        <v>735</v>
      </c>
      <c r="C127" s="23" t="s">
        <v>736</v>
      </c>
      <c r="D127" s="23" t="s">
        <v>283</v>
      </c>
      <c r="E127" s="37">
        <v>11838</v>
      </c>
      <c r="F127" s="24">
        <v>66.286880999999994</v>
      </c>
      <c r="G127" s="25">
        <v>0.29287308588445699</v>
      </c>
      <c r="H127" s="29"/>
    </row>
    <row r="128" spans="2:8" x14ac:dyDescent="0.2">
      <c r="B128" s="23" t="s">
        <v>737</v>
      </c>
      <c r="C128" s="23" t="s">
        <v>738</v>
      </c>
      <c r="D128" s="23" t="s">
        <v>305</v>
      </c>
      <c r="E128" s="37">
        <v>6009</v>
      </c>
      <c r="F128" s="24">
        <v>65.894694000000001</v>
      </c>
      <c r="G128" s="25">
        <v>0.29114029931793001</v>
      </c>
      <c r="H128" s="29"/>
    </row>
    <row r="129" spans="2:8" x14ac:dyDescent="0.2">
      <c r="B129" s="23" t="s">
        <v>739</v>
      </c>
      <c r="C129" s="23" t="s">
        <v>740</v>
      </c>
      <c r="D129" s="23" t="s">
        <v>487</v>
      </c>
      <c r="E129" s="37">
        <v>5518</v>
      </c>
      <c r="F129" s="24">
        <v>65.835257999999996</v>
      </c>
      <c r="G129" s="25">
        <v>0.29087769524801399</v>
      </c>
      <c r="H129" s="29"/>
    </row>
    <row r="130" spans="2:8" x14ac:dyDescent="0.2">
      <c r="B130" s="23" t="s">
        <v>741</v>
      </c>
      <c r="C130" s="23" t="s">
        <v>742</v>
      </c>
      <c r="D130" s="23" t="s">
        <v>365</v>
      </c>
      <c r="E130" s="37">
        <v>36306</v>
      </c>
      <c r="F130" s="24">
        <v>64.541176199999995</v>
      </c>
      <c r="G130" s="25">
        <v>0.28516009736989201</v>
      </c>
      <c r="H130" s="29"/>
    </row>
    <row r="131" spans="2:8" x14ac:dyDescent="0.2">
      <c r="B131" s="23" t="s">
        <v>743</v>
      </c>
      <c r="C131" s="23" t="s">
        <v>744</v>
      </c>
      <c r="D131" s="23" t="s">
        <v>421</v>
      </c>
      <c r="E131" s="37">
        <v>10153</v>
      </c>
      <c r="F131" s="24">
        <v>64.243107499999994</v>
      </c>
      <c r="G131" s="25">
        <v>0.28384315050713999</v>
      </c>
      <c r="H131" s="29"/>
    </row>
    <row r="132" spans="2:8" x14ac:dyDescent="0.2">
      <c r="B132" s="23" t="s">
        <v>745</v>
      </c>
      <c r="C132" s="23" t="s">
        <v>746</v>
      </c>
      <c r="D132" s="23" t="s">
        <v>421</v>
      </c>
      <c r="E132" s="37">
        <v>2276</v>
      </c>
      <c r="F132" s="24">
        <v>63.762140000000002</v>
      </c>
      <c r="G132" s="25">
        <v>0.281718108058165</v>
      </c>
      <c r="H132" s="29"/>
    </row>
    <row r="133" spans="2:8" x14ac:dyDescent="0.2">
      <c r="B133" s="23" t="s">
        <v>747</v>
      </c>
      <c r="C133" s="23" t="s">
        <v>748</v>
      </c>
      <c r="D133" s="23" t="s">
        <v>286</v>
      </c>
      <c r="E133" s="37">
        <v>2697</v>
      </c>
      <c r="F133" s="24">
        <v>61.572510000000001</v>
      </c>
      <c r="G133" s="25">
        <v>0.27204373983671898</v>
      </c>
      <c r="H133" s="29"/>
    </row>
    <row r="134" spans="2:8" x14ac:dyDescent="0.2">
      <c r="B134" s="23" t="s">
        <v>749</v>
      </c>
      <c r="C134" s="23" t="s">
        <v>750</v>
      </c>
      <c r="D134" s="23" t="s">
        <v>643</v>
      </c>
      <c r="E134" s="37">
        <v>7252</v>
      </c>
      <c r="F134" s="24">
        <v>60.151713999999998</v>
      </c>
      <c r="G134" s="25">
        <v>0.26576628489156501</v>
      </c>
      <c r="H134" s="29"/>
    </row>
    <row r="135" spans="2:8" x14ac:dyDescent="0.2">
      <c r="B135" s="23" t="s">
        <v>751</v>
      </c>
      <c r="C135" s="23" t="s">
        <v>752</v>
      </c>
      <c r="D135" s="23" t="s">
        <v>283</v>
      </c>
      <c r="E135" s="37">
        <v>1590</v>
      </c>
      <c r="F135" s="24">
        <v>59.803080000000001</v>
      </c>
      <c r="G135" s="25">
        <v>0.264225927072885</v>
      </c>
      <c r="H135" s="29"/>
    </row>
    <row r="136" spans="2:8" x14ac:dyDescent="0.2">
      <c r="B136" s="23" t="s">
        <v>753</v>
      </c>
      <c r="C136" s="23" t="s">
        <v>754</v>
      </c>
      <c r="D136" s="23" t="s">
        <v>421</v>
      </c>
      <c r="E136" s="37">
        <v>39823</v>
      </c>
      <c r="F136" s="24">
        <v>59.782287599999997</v>
      </c>
      <c r="G136" s="25">
        <v>0.26413406071473</v>
      </c>
      <c r="H136" s="29"/>
    </row>
    <row r="137" spans="2:8" x14ac:dyDescent="0.2">
      <c r="B137" s="23" t="s">
        <v>755</v>
      </c>
      <c r="C137" s="23" t="s">
        <v>756</v>
      </c>
      <c r="D137" s="23" t="s">
        <v>382</v>
      </c>
      <c r="E137" s="37">
        <v>2165</v>
      </c>
      <c r="F137" s="24">
        <v>59.327494999999999</v>
      </c>
      <c r="G137" s="25">
        <v>0.262124665941737</v>
      </c>
      <c r="H137" s="29"/>
    </row>
    <row r="138" spans="2:8" x14ac:dyDescent="0.2">
      <c r="B138" s="23" t="s">
        <v>757</v>
      </c>
      <c r="C138" s="23" t="s">
        <v>758</v>
      </c>
      <c r="D138" s="23" t="s">
        <v>291</v>
      </c>
      <c r="E138" s="37">
        <v>21269</v>
      </c>
      <c r="F138" s="24">
        <v>57.128534000000002</v>
      </c>
      <c r="G138" s="25">
        <v>0.25240907087837</v>
      </c>
      <c r="H138" s="29"/>
    </row>
    <row r="139" spans="2:8" x14ac:dyDescent="0.2">
      <c r="B139" s="23" t="s">
        <v>759</v>
      </c>
      <c r="C139" s="23" t="s">
        <v>760</v>
      </c>
      <c r="D139" s="23" t="s">
        <v>283</v>
      </c>
      <c r="E139" s="37">
        <v>51871</v>
      </c>
      <c r="F139" s="24">
        <v>56.529015800000003</v>
      </c>
      <c r="G139" s="25">
        <v>0.24976023987849399</v>
      </c>
      <c r="H139" s="29"/>
    </row>
    <row r="140" spans="2:8" x14ac:dyDescent="0.2">
      <c r="B140" s="23" t="s">
        <v>761</v>
      </c>
      <c r="C140" s="23" t="s">
        <v>762</v>
      </c>
      <c r="D140" s="23" t="s">
        <v>763</v>
      </c>
      <c r="E140" s="37">
        <v>1797</v>
      </c>
      <c r="F140" s="24">
        <v>56.096949000000002</v>
      </c>
      <c r="G140" s="25">
        <v>0.24785125373952899</v>
      </c>
      <c r="H140" s="29"/>
    </row>
    <row r="141" spans="2:8" x14ac:dyDescent="0.2">
      <c r="B141" s="23" t="s">
        <v>764</v>
      </c>
      <c r="C141" s="23" t="s">
        <v>765</v>
      </c>
      <c r="D141" s="23" t="s">
        <v>291</v>
      </c>
      <c r="E141" s="37">
        <v>60565</v>
      </c>
      <c r="F141" s="24">
        <v>55.913608000000004</v>
      </c>
      <c r="G141" s="25">
        <v>0.247041204395993</v>
      </c>
      <c r="H141" s="29"/>
    </row>
    <row r="142" spans="2:8" x14ac:dyDescent="0.2">
      <c r="B142" s="23" t="s">
        <v>766</v>
      </c>
      <c r="C142" s="23" t="s">
        <v>767</v>
      </c>
      <c r="D142" s="23" t="s">
        <v>768</v>
      </c>
      <c r="E142" s="37">
        <v>184</v>
      </c>
      <c r="F142" s="24">
        <v>55.4208</v>
      </c>
      <c r="G142" s="25">
        <v>0.24486384746606599</v>
      </c>
      <c r="H142" s="29"/>
    </row>
    <row r="143" spans="2:8" x14ac:dyDescent="0.2">
      <c r="B143" s="23" t="s">
        <v>769</v>
      </c>
      <c r="C143" s="23" t="s">
        <v>770</v>
      </c>
      <c r="D143" s="23" t="s">
        <v>354</v>
      </c>
      <c r="E143" s="37">
        <v>5520</v>
      </c>
      <c r="F143" s="24">
        <v>53.052720000000001</v>
      </c>
      <c r="G143" s="25">
        <v>0.23440103964107201</v>
      </c>
      <c r="H143" s="29"/>
    </row>
    <row r="144" spans="2:8" x14ac:dyDescent="0.2">
      <c r="B144" s="23" t="s">
        <v>771</v>
      </c>
      <c r="C144" s="23" t="s">
        <v>772</v>
      </c>
      <c r="D144" s="23" t="s">
        <v>283</v>
      </c>
      <c r="E144" s="37">
        <v>72188</v>
      </c>
      <c r="F144" s="24">
        <v>52.762209200000001</v>
      </c>
      <c r="G144" s="25">
        <v>0.23311748559244</v>
      </c>
      <c r="H144" s="29"/>
    </row>
    <row r="145" spans="2:9" x14ac:dyDescent="0.2">
      <c r="B145" s="23" t="s">
        <v>773</v>
      </c>
      <c r="C145" s="23" t="s">
        <v>774</v>
      </c>
      <c r="D145" s="23" t="s">
        <v>283</v>
      </c>
      <c r="E145" s="37">
        <v>32720</v>
      </c>
      <c r="F145" s="24">
        <v>52.214576000000001</v>
      </c>
      <c r="G145" s="25">
        <v>0.230697896334397</v>
      </c>
      <c r="H145" s="29"/>
    </row>
    <row r="146" spans="2:9" x14ac:dyDescent="0.2">
      <c r="B146" s="23" t="s">
        <v>775</v>
      </c>
      <c r="C146" s="23" t="s">
        <v>776</v>
      </c>
      <c r="D146" s="23" t="s">
        <v>334</v>
      </c>
      <c r="E146" s="37">
        <v>21178</v>
      </c>
      <c r="F146" s="24">
        <v>50.996623999999997</v>
      </c>
      <c r="G146" s="25">
        <v>0.225316660178495</v>
      </c>
      <c r="H146" s="29"/>
    </row>
    <row r="147" spans="2:9" x14ac:dyDescent="0.2">
      <c r="B147" s="23" t="s">
        <v>777</v>
      </c>
      <c r="C147" s="23" t="s">
        <v>778</v>
      </c>
      <c r="D147" s="23" t="s">
        <v>416</v>
      </c>
      <c r="E147" s="37">
        <v>2299</v>
      </c>
      <c r="F147" s="24">
        <v>50.897561000000003</v>
      </c>
      <c r="G147" s="25">
        <v>0.22487897347383701</v>
      </c>
      <c r="H147" s="29"/>
    </row>
    <row r="148" spans="2:9" x14ac:dyDescent="0.2">
      <c r="B148" s="23" t="s">
        <v>779</v>
      </c>
      <c r="C148" s="23" t="s">
        <v>780</v>
      </c>
      <c r="D148" s="23" t="s">
        <v>781</v>
      </c>
      <c r="E148" s="37">
        <v>2656</v>
      </c>
      <c r="F148" s="24">
        <v>49.760159999999999</v>
      </c>
      <c r="G148" s="25">
        <v>0.219853633078683</v>
      </c>
      <c r="H148" s="29"/>
    </row>
    <row r="149" spans="2:9" x14ac:dyDescent="0.2">
      <c r="B149" s="23" t="s">
        <v>782</v>
      </c>
      <c r="C149" s="23" t="s">
        <v>783</v>
      </c>
      <c r="D149" s="23" t="s">
        <v>315</v>
      </c>
      <c r="E149" s="37">
        <v>3910</v>
      </c>
      <c r="F149" s="24">
        <v>49.054859999999998</v>
      </c>
      <c r="G149" s="25">
        <v>0.21673742992719799</v>
      </c>
      <c r="H149" s="29"/>
    </row>
    <row r="150" spans="2:9" x14ac:dyDescent="0.2">
      <c r="B150" s="23" t="s">
        <v>784</v>
      </c>
      <c r="C150" s="23" t="s">
        <v>785</v>
      </c>
      <c r="D150" s="23" t="s">
        <v>283</v>
      </c>
      <c r="E150" s="37">
        <v>8504</v>
      </c>
      <c r="F150" s="24">
        <v>46.019396</v>
      </c>
      <c r="G150" s="25">
        <v>0.20332594193199099</v>
      </c>
      <c r="H150" s="29"/>
    </row>
    <row r="151" spans="2:9" x14ac:dyDescent="0.2">
      <c r="B151" s="23" t="s">
        <v>786</v>
      </c>
      <c r="C151" s="23" t="s">
        <v>787</v>
      </c>
      <c r="D151" s="23" t="s">
        <v>263</v>
      </c>
      <c r="E151" s="37">
        <v>9670</v>
      </c>
      <c r="F151" s="24">
        <v>41.097499999999997</v>
      </c>
      <c r="G151" s="25">
        <v>0.18157969519091499</v>
      </c>
      <c r="H151" s="29"/>
    </row>
    <row r="152" spans="2:9" x14ac:dyDescent="0.2">
      <c r="B152" s="23" t="s">
        <v>788</v>
      </c>
      <c r="C152" s="23" t="s">
        <v>789</v>
      </c>
      <c r="D152" s="23" t="s">
        <v>487</v>
      </c>
      <c r="E152" s="37">
        <v>143</v>
      </c>
      <c r="F152" s="24">
        <v>37.644750000000002</v>
      </c>
      <c r="G152" s="25">
        <v>0.16632452656580601</v>
      </c>
      <c r="H152" s="29"/>
    </row>
    <row r="153" spans="2:9" x14ac:dyDescent="0.2">
      <c r="B153" s="23" t="s">
        <v>790</v>
      </c>
      <c r="C153" s="23" t="s">
        <v>791</v>
      </c>
      <c r="D153" s="23" t="s">
        <v>291</v>
      </c>
      <c r="E153" s="37">
        <v>46635</v>
      </c>
      <c r="F153" s="24">
        <v>29.5432725</v>
      </c>
      <c r="G153" s="25">
        <v>0.13053004235031701</v>
      </c>
      <c r="H153" s="29"/>
    </row>
    <row r="154" spans="2:9" x14ac:dyDescent="0.2">
      <c r="B154" s="23" t="s">
        <v>792</v>
      </c>
      <c r="C154" s="23" t="s">
        <v>793</v>
      </c>
      <c r="D154" s="23" t="s">
        <v>286</v>
      </c>
      <c r="E154" s="37">
        <v>4057</v>
      </c>
      <c r="F154" s="24">
        <v>26.624062500000001</v>
      </c>
      <c r="G154" s="25">
        <v>0.11763219547402801</v>
      </c>
      <c r="H154" s="29"/>
    </row>
    <row r="155" spans="2:9" x14ac:dyDescent="0.2">
      <c r="B155" s="23" t="s">
        <v>794</v>
      </c>
      <c r="C155" s="23" t="s">
        <v>795</v>
      </c>
      <c r="D155" s="23" t="s">
        <v>768</v>
      </c>
      <c r="E155" s="37">
        <v>2814</v>
      </c>
      <c r="F155" s="24">
        <v>21.07686</v>
      </c>
      <c r="G155" s="25">
        <v>9.3123178158807496E-2</v>
      </c>
      <c r="H155" s="29"/>
    </row>
    <row r="156" spans="2:9" x14ac:dyDescent="0.2">
      <c r="B156" s="23" t="s">
        <v>796</v>
      </c>
      <c r="C156" s="23" t="s">
        <v>797</v>
      </c>
      <c r="D156" s="23" t="s">
        <v>349</v>
      </c>
      <c r="E156" s="37">
        <v>15691</v>
      </c>
      <c r="F156" s="24">
        <v>18.487136199999998</v>
      </c>
      <c r="G156" s="25">
        <v>8.1681089023637202E-2</v>
      </c>
      <c r="H156" s="29"/>
    </row>
    <row r="157" spans="2:9" x14ac:dyDescent="0.2">
      <c r="B157" s="22" t="s">
        <v>79</v>
      </c>
      <c r="C157" s="22"/>
      <c r="D157" s="22"/>
      <c r="E157" s="22"/>
      <c r="F157" s="27">
        <f>SUM(F7:F156)</f>
        <v>22579.967457399987</v>
      </c>
      <c r="G157" s="28">
        <f>SUM(G7:G156)</f>
        <v>99.764307034137659</v>
      </c>
      <c r="H157" s="22"/>
      <c r="I157" s="15"/>
    </row>
    <row r="158" spans="2:9" x14ac:dyDescent="0.2">
      <c r="B158" s="22" t="s">
        <v>375</v>
      </c>
      <c r="C158" s="22"/>
      <c r="D158" s="22"/>
      <c r="E158" s="22"/>
      <c r="F158" s="53" t="s">
        <v>376</v>
      </c>
      <c r="G158" s="54" t="s">
        <v>376</v>
      </c>
      <c r="H158" s="22"/>
      <c r="I158" s="15"/>
    </row>
    <row r="159" spans="2:9" x14ac:dyDescent="0.2">
      <c r="B159" s="22" t="s">
        <v>79</v>
      </c>
      <c r="C159" s="22"/>
      <c r="D159" s="22"/>
      <c r="E159" s="22"/>
      <c r="F159" s="49" t="s">
        <v>376</v>
      </c>
      <c r="G159" s="50" t="s">
        <v>376</v>
      </c>
      <c r="H159" s="22"/>
      <c r="I159" s="15"/>
    </row>
    <row r="160" spans="2:9" x14ac:dyDescent="0.2">
      <c r="B160" s="41" t="s">
        <v>97</v>
      </c>
      <c r="C160" s="41"/>
      <c r="D160" s="41"/>
      <c r="E160" s="41"/>
      <c r="F160" s="42">
        <f>F157</f>
        <v>22579.967457399987</v>
      </c>
      <c r="G160" s="43">
        <f>G157</f>
        <v>99.764307034137659</v>
      </c>
      <c r="H160" s="22"/>
      <c r="I160" s="15"/>
    </row>
    <row r="161" spans="2:9" x14ac:dyDescent="0.2">
      <c r="B161" s="22" t="s">
        <v>22</v>
      </c>
      <c r="C161" s="22"/>
      <c r="D161" s="22"/>
      <c r="E161" s="22"/>
      <c r="F161" s="27">
        <v>287.62833419999998</v>
      </c>
      <c r="G161" s="28">
        <v>1.27081854741302</v>
      </c>
      <c r="H161" s="29">
        <v>6.1600000000000002E-2</v>
      </c>
      <c r="I161" s="16"/>
    </row>
    <row r="162" spans="2:9" x14ac:dyDescent="0.2">
      <c r="B162" s="23"/>
      <c r="C162" s="23"/>
      <c r="D162" s="23"/>
      <c r="E162" s="23"/>
      <c r="F162" s="24"/>
      <c r="G162" s="25"/>
      <c r="H162" s="23"/>
    </row>
    <row r="163" spans="2:9" x14ac:dyDescent="0.2">
      <c r="B163" s="36" t="s">
        <v>24</v>
      </c>
      <c r="C163" s="36"/>
      <c r="D163" s="36"/>
      <c r="E163" s="36"/>
      <c r="F163" s="27">
        <f>F164-(F157+F161)</f>
        <v>-234.28320849998636</v>
      </c>
      <c r="G163" s="28">
        <f>G164-(G157+G161)</f>
        <v>-1.0351255815506732</v>
      </c>
      <c r="H163" s="22"/>
      <c r="I163" s="15"/>
    </row>
    <row r="164" spans="2:9" x14ac:dyDescent="0.2">
      <c r="B164" s="30" t="s">
        <v>23</v>
      </c>
      <c r="C164" s="30"/>
      <c r="D164" s="30"/>
      <c r="E164" s="30"/>
      <c r="F164" s="31">
        <v>22633.3125831</v>
      </c>
      <c r="G164" s="32">
        <v>100</v>
      </c>
      <c r="H164" s="34"/>
      <c r="I164" s="15"/>
    </row>
    <row r="167" spans="2:9" x14ac:dyDescent="0.2">
      <c r="B167" s="65" t="s">
        <v>1465</v>
      </c>
    </row>
    <row r="168" spans="2:9" x14ac:dyDescent="0.2">
      <c r="B168" s="65"/>
    </row>
    <row r="169" spans="2:9" x14ac:dyDescent="0.2">
      <c r="B169" s="81" t="s">
        <v>1466</v>
      </c>
    </row>
    <row r="170" spans="2:9" x14ac:dyDescent="0.2">
      <c r="B170" s="81" t="s">
        <v>1483</v>
      </c>
    </row>
    <row r="171" spans="2:9" x14ac:dyDescent="0.2">
      <c r="B171" s="81" t="s">
        <v>1484</v>
      </c>
    </row>
    <row r="172" spans="2:9" x14ac:dyDescent="0.2">
      <c r="B172" s="65"/>
    </row>
    <row r="173" spans="2:9" ht="31.5" customHeight="1" x14ac:dyDescent="0.2">
      <c r="B173" s="82" t="s">
        <v>1468</v>
      </c>
      <c r="C173" s="88" t="s">
        <v>1469</v>
      </c>
      <c r="D173" s="87" t="s">
        <v>1470</v>
      </c>
    </row>
    <row r="174" spans="2:9" x14ac:dyDescent="0.2">
      <c r="B174" s="83" t="s">
        <v>1535</v>
      </c>
      <c r="C174" s="90">
        <v>9.8853000000000009</v>
      </c>
      <c r="D174" s="90">
        <v>9.1341000000000001</v>
      </c>
    </row>
    <row r="175" spans="2:9" x14ac:dyDescent="0.2">
      <c r="B175" s="65"/>
    </row>
    <row r="176" spans="2:9" x14ac:dyDescent="0.2">
      <c r="B176" s="81" t="s">
        <v>1485</v>
      </c>
    </row>
    <row r="177" spans="2:2" x14ac:dyDescent="0.2">
      <c r="B177" s="81" t="s">
        <v>1486</v>
      </c>
    </row>
    <row r="178" spans="2:2" x14ac:dyDescent="0.2">
      <c r="B178" s="81" t="s">
        <v>1487</v>
      </c>
    </row>
    <row r="179" spans="2:2" x14ac:dyDescent="0.2">
      <c r="B179" s="84" t="s">
        <v>1506</v>
      </c>
    </row>
    <row r="180" spans="2:2" x14ac:dyDescent="0.2">
      <c r="B180" s="81" t="s">
        <v>1488</v>
      </c>
    </row>
    <row r="183" spans="2:2" x14ac:dyDescent="0.2">
      <c r="B183" s="15" t="s">
        <v>26</v>
      </c>
    </row>
    <row r="200" spans="2:2" x14ac:dyDescent="0.2">
      <c r="B200" s="65" t="s">
        <v>1431</v>
      </c>
    </row>
    <row r="201" spans="2:2" x14ac:dyDescent="0.2">
      <c r="B201" s="66" t="s">
        <v>1440</v>
      </c>
    </row>
  </sheetData>
  <mergeCells count="1">
    <mergeCell ref="B1:C1"/>
  </mergeCells>
  <conditionalFormatting sqref="G1:G3 G5:G220">
    <cfRule type="cellIs" dxfId="4" priority="2" stopIfTrue="1" operator="between">
      <formula>0.009</formula>
      <formula>-0.009</formula>
    </cfRule>
  </conditionalFormatting>
  <hyperlinks>
    <hyperlink ref="A2" location="Index!A1" display="-" xr:uid="{DAB98DCB-E352-4C99-8BD2-258E668E24B4}"/>
  </hyperlinks>
  <pageMargins left="0.7" right="0.7" top="0.75" bottom="0.75" header="0.3" footer="0.3"/>
  <pageSetup paperSize="9" scale="57" orientation="portrait" r:id="rId1"/>
  <headerFooter>
    <oddFooter>&amp;C&amp;1#&amp;"Calibri"&amp;10&amp;K000000RESTRICTED</oddFooter>
    <evenFooter>&amp;LPUBLIC</evenFooter>
    <firstFooter>&amp;LPUBLIC</first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8069E-C3F9-4C58-AE1D-07E1D5B931E6}">
  <dimension ref="A1:I302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.42578125" style="6" bestFit="1" customWidth="1"/>
    <col min="3" max="3" width="18.85546875" style="6" bestFit="1" customWidth="1"/>
    <col min="4" max="4" width="32.140625" style="6" bestFit="1" customWidth="1"/>
    <col min="5" max="5" width="13.5703125" style="6" bestFit="1" customWidth="1"/>
    <col min="6" max="6" width="12.7109375" style="8" bestFit="1" customWidth="1"/>
    <col min="7" max="7" width="10" style="13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33" t="s">
        <v>18</v>
      </c>
      <c r="C1" s="134"/>
      <c r="D1" s="10"/>
      <c r="F1" s="5"/>
      <c r="G1" s="13"/>
    </row>
    <row r="2" spans="1:8" s="1" customFormat="1" ht="15" x14ac:dyDescent="0.25">
      <c r="A2" s="64" t="s">
        <v>1457</v>
      </c>
      <c r="F2" s="5"/>
      <c r="G2" s="13"/>
    </row>
    <row r="3" spans="1:8" s="1" customFormat="1" ht="12" x14ac:dyDescent="0.2">
      <c r="B3" s="7" t="s">
        <v>1464</v>
      </c>
      <c r="C3" s="2"/>
      <c r="D3" s="3"/>
      <c r="E3" s="3"/>
      <c r="F3" s="4"/>
      <c r="G3" s="13"/>
    </row>
    <row r="4" spans="1:8" s="1" customFormat="1" ht="39" customHeight="1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56" t="s">
        <v>6</v>
      </c>
    </row>
    <row r="5" spans="1:8" x14ac:dyDescent="0.2">
      <c r="B5" s="22" t="s">
        <v>249</v>
      </c>
      <c r="C5" s="23"/>
      <c r="D5" s="23"/>
      <c r="E5" s="23"/>
      <c r="F5" s="24"/>
      <c r="G5" s="25"/>
      <c r="H5" s="23"/>
    </row>
    <row r="6" spans="1:8" x14ac:dyDescent="0.2">
      <c r="B6" s="22" t="s">
        <v>198</v>
      </c>
      <c r="C6" s="23"/>
      <c r="D6" s="23"/>
      <c r="E6" s="23"/>
      <c r="F6" s="24"/>
      <c r="G6" s="25"/>
      <c r="H6" s="23"/>
    </row>
    <row r="7" spans="1:8" x14ac:dyDescent="0.2">
      <c r="B7" s="23" t="s">
        <v>798</v>
      </c>
      <c r="C7" s="23" t="s">
        <v>799</v>
      </c>
      <c r="D7" s="23" t="s">
        <v>252</v>
      </c>
      <c r="E7" s="37">
        <v>158446</v>
      </c>
      <c r="F7" s="24">
        <v>458.54272400000002</v>
      </c>
      <c r="G7" s="25">
        <v>1.6076336028237701</v>
      </c>
      <c r="H7" s="29"/>
    </row>
    <row r="8" spans="1:8" x14ac:dyDescent="0.2">
      <c r="B8" s="23" t="s">
        <v>800</v>
      </c>
      <c r="C8" s="23" t="s">
        <v>801</v>
      </c>
      <c r="D8" s="23" t="s">
        <v>341</v>
      </c>
      <c r="E8" s="37">
        <v>93672</v>
      </c>
      <c r="F8" s="24">
        <v>390.33122400000002</v>
      </c>
      <c r="G8" s="25">
        <v>1.3684866405899601</v>
      </c>
      <c r="H8" s="29"/>
    </row>
    <row r="9" spans="1:8" x14ac:dyDescent="0.2">
      <c r="B9" s="23" t="s">
        <v>802</v>
      </c>
      <c r="C9" s="23" t="s">
        <v>803</v>
      </c>
      <c r="D9" s="23" t="s">
        <v>433</v>
      </c>
      <c r="E9" s="37">
        <v>6167</v>
      </c>
      <c r="F9" s="24">
        <v>380.04137500000002</v>
      </c>
      <c r="G9" s="25">
        <v>1.33241081568955</v>
      </c>
      <c r="H9" s="29"/>
    </row>
    <row r="10" spans="1:8" x14ac:dyDescent="0.2">
      <c r="B10" s="23" t="s">
        <v>804</v>
      </c>
      <c r="C10" s="23" t="s">
        <v>805</v>
      </c>
      <c r="D10" s="23" t="s">
        <v>283</v>
      </c>
      <c r="E10" s="37">
        <v>20168</v>
      </c>
      <c r="F10" s="24">
        <v>369.98196000000002</v>
      </c>
      <c r="G10" s="25">
        <v>1.2971428837557999</v>
      </c>
      <c r="H10" s="29"/>
    </row>
    <row r="11" spans="1:8" x14ac:dyDescent="0.2">
      <c r="B11" s="23" t="s">
        <v>806</v>
      </c>
      <c r="C11" s="23" t="s">
        <v>807</v>
      </c>
      <c r="D11" s="23" t="s">
        <v>416</v>
      </c>
      <c r="E11" s="37">
        <v>75202</v>
      </c>
      <c r="F11" s="24">
        <v>362.09762999999998</v>
      </c>
      <c r="G11" s="25">
        <v>1.2695007183035101</v>
      </c>
      <c r="H11" s="29"/>
    </row>
    <row r="12" spans="1:8" x14ac:dyDescent="0.2">
      <c r="B12" s="23" t="s">
        <v>808</v>
      </c>
      <c r="C12" s="23" t="s">
        <v>809</v>
      </c>
      <c r="D12" s="23" t="s">
        <v>421</v>
      </c>
      <c r="E12" s="37">
        <v>29882</v>
      </c>
      <c r="F12" s="24">
        <v>334.49910799999998</v>
      </c>
      <c r="G12" s="25">
        <v>1.1727413346447</v>
      </c>
      <c r="H12" s="29"/>
    </row>
    <row r="13" spans="1:8" x14ac:dyDescent="0.2">
      <c r="B13" s="23" t="s">
        <v>810</v>
      </c>
      <c r="C13" s="23" t="s">
        <v>811</v>
      </c>
      <c r="D13" s="23" t="s">
        <v>252</v>
      </c>
      <c r="E13" s="37">
        <v>101228</v>
      </c>
      <c r="F13" s="24">
        <v>293.30813000000001</v>
      </c>
      <c r="G13" s="25">
        <v>1.02832730973483</v>
      </c>
      <c r="H13" s="29"/>
    </row>
    <row r="14" spans="1:8" x14ac:dyDescent="0.2">
      <c r="B14" s="23" t="s">
        <v>812</v>
      </c>
      <c r="C14" s="23" t="s">
        <v>813</v>
      </c>
      <c r="D14" s="23" t="s">
        <v>252</v>
      </c>
      <c r="E14" s="37">
        <v>121105</v>
      </c>
      <c r="F14" s="24">
        <v>290.47034250000002</v>
      </c>
      <c r="G14" s="25">
        <v>1.0183781331283901</v>
      </c>
      <c r="H14" s="29"/>
    </row>
    <row r="15" spans="1:8" x14ac:dyDescent="0.2">
      <c r="B15" s="23" t="s">
        <v>814</v>
      </c>
      <c r="C15" s="23" t="s">
        <v>815</v>
      </c>
      <c r="D15" s="23" t="s">
        <v>354</v>
      </c>
      <c r="E15" s="37">
        <v>42471</v>
      </c>
      <c r="F15" s="24">
        <v>284.5557</v>
      </c>
      <c r="G15" s="25">
        <v>0.99764161822146502</v>
      </c>
      <c r="H15" s="29"/>
    </row>
    <row r="16" spans="1:8" x14ac:dyDescent="0.2">
      <c r="B16" s="23" t="s">
        <v>816</v>
      </c>
      <c r="C16" s="23" t="s">
        <v>817</v>
      </c>
      <c r="D16" s="23" t="s">
        <v>286</v>
      </c>
      <c r="E16" s="37">
        <v>13732</v>
      </c>
      <c r="F16" s="24">
        <v>283.483408</v>
      </c>
      <c r="G16" s="25">
        <v>0.99388220266210103</v>
      </c>
      <c r="H16" s="29"/>
    </row>
    <row r="17" spans="2:8" x14ac:dyDescent="0.2">
      <c r="B17" s="23" t="s">
        <v>818</v>
      </c>
      <c r="C17" s="23" t="s">
        <v>819</v>
      </c>
      <c r="D17" s="23" t="s">
        <v>354</v>
      </c>
      <c r="E17" s="37">
        <v>41429</v>
      </c>
      <c r="F17" s="24">
        <v>257.48123500000003</v>
      </c>
      <c r="G17" s="25">
        <v>0.90271955876147103</v>
      </c>
      <c r="H17" s="29"/>
    </row>
    <row r="18" spans="2:8" x14ac:dyDescent="0.2">
      <c r="B18" s="23" t="s">
        <v>820</v>
      </c>
      <c r="C18" s="23" t="s">
        <v>821</v>
      </c>
      <c r="D18" s="23" t="s">
        <v>421</v>
      </c>
      <c r="E18" s="37">
        <v>40316</v>
      </c>
      <c r="F18" s="24">
        <v>252.297528</v>
      </c>
      <c r="G18" s="25">
        <v>0.88454567631994596</v>
      </c>
      <c r="H18" s="29"/>
    </row>
    <row r="19" spans="2:8" x14ac:dyDescent="0.2">
      <c r="B19" s="23" t="s">
        <v>822</v>
      </c>
      <c r="C19" s="23" t="s">
        <v>823</v>
      </c>
      <c r="D19" s="23" t="s">
        <v>312</v>
      </c>
      <c r="E19" s="37">
        <v>55050</v>
      </c>
      <c r="F19" s="24">
        <v>249.65174999999999</v>
      </c>
      <c r="G19" s="25">
        <v>0.87526967782343101</v>
      </c>
      <c r="H19" s="29"/>
    </row>
    <row r="20" spans="2:8" x14ac:dyDescent="0.2">
      <c r="B20" s="23" t="s">
        <v>824</v>
      </c>
      <c r="C20" s="23" t="s">
        <v>825</v>
      </c>
      <c r="D20" s="23" t="s">
        <v>421</v>
      </c>
      <c r="E20" s="37">
        <v>108620</v>
      </c>
      <c r="F20" s="24">
        <v>247.14308600000001</v>
      </c>
      <c r="G20" s="25">
        <v>0.86647439587148301</v>
      </c>
      <c r="H20" s="29"/>
    </row>
    <row r="21" spans="2:8" x14ac:dyDescent="0.2">
      <c r="B21" s="23" t="s">
        <v>826</v>
      </c>
      <c r="C21" s="23" t="s">
        <v>827</v>
      </c>
      <c r="D21" s="23" t="s">
        <v>276</v>
      </c>
      <c r="E21" s="37">
        <v>32050</v>
      </c>
      <c r="F21" s="24">
        <v>241.65700000000001</v>
      </c>
      <c r="G21" s="25">
        <v>0.84724038399000501</v>
      </c>
      <c r="H21" s="29"/>
    </row>
    <row r="22" spans="2:8" x14ac:dyDescent="0.2">
      <c r="B22" s="23" t="s">
        <v>828</v>
      </c>
      <c r="C22" s="23" t="s">
        <v>829</v>
      </c>
      <c r="D22" s="23" t="s">
        <v>297</v>
      </c>
      <c r="E22" s="37">
        <v>107760</v>
      </c>
      <c r="F22" s="24">
        <v>240.95135999999999</v>
      </c>
      <c r="G22" s="25">
        <v>0.84476643659945305</v>
      </c>
      <c r="H22" s="29"/>
    </row>
    <row r="23" spans="2:8" x14ac:dyDescent="0.2">
      <c r="B23" s="23" t="s">
        <v>830</v>
      </c>
      <c r="C23" s="23" t="s">
        <v>831</v>
      </c>
      <c r="D23" s="23" t="s">
        <v>297</v>
      </c>
      <c r="E23" s="37">
        <v>3656</v>
      </c>
      <c r="F23" s="24">
        <v>239.43144000000001</v>
      </c>
      <c r="G23" s="25">
        <v>0.83943765405049198</v>
      </c>
      <c r="H23" s="29"/>
    </row>
    <row r="24" spans="2:8" x14ac:dyDescent="0.2">
      <c r="B24" s="23" t="s">
        <v>832</v>
      </c>
      <c r="C24" s="23" t="s">
        <v>833</v>
      </c>
      <c r="D24" s="23" t="s">
        <v>283</v>
      </c>
      <c r="E24" s="37">
        <v>31523</v>
      </c>
      <c r="F24" s="24">
        <v>238.01441149999999</v>
      </c>
      <c r="G24" s="25">
        <v>0.83446960524385805</v>
      </c>
      <c r="H24" s="29"/>
    </row>
    <row r="25" spans="2:8" x14ac:dyDescent="0.2">
      <c r="B25" s="23" t="s">
        <v>834</v>
      </c>
      <c r="C25" s="23" t="s">
        <v>835</v>
      </c>
      <c r="D25" s="23" t="s">
        <v>341</v>
      </c>
      <c r="E25" s="37">
        <v>16624</v>
      </c>
      <c r="F25" s="24">
        <v>235.17972800000001</v>
      </c>
      <c r="G25" s="25">
        <v>0.82453131114507305</v>
      </c>
      <c r="H25" s="29"/>
    </row>
    <row r="26" spans="2:8" x14ac:dyDescent="0.2">
      <c r="B26" s="23" t="s">
        <v>836</v>
      </c>
      <c r="C26" s="23" t="s">
        <v>837</v>
      </c>
      <c r="D26" s="23" t="s">
        <v>283</v>
      </c>
      <c r="E26" s="37">
        <v>92067</v>
      </c>
      <c r="F26" s="24">
        <v>231.18023700000001</v>
      </c>
      <c r="G26" s="25">
        <v>0.81050924561167403</v>
      </c>
      <c r="H26" s="29"/>
    </row>
    <row r="27" spans="2:8" x14ac:dyDescent="0.2">
      <c r="B27" s="23" t="s">
        <v>838</v>
      </c>
      <c r="C27" s="23" t="s">
        <v>839</v>
      </c>
      <c r="D27" s="23" t="s">
        <v>283</v>
      </c>
      <c r="E27" s="37">
        <v>16630</v>
      </c>
      <c r="F27" s="24">
        <v>227.04938999999999</v>
      </c>
      <c r="G27" s="25">
        <v>0.79602665086588198</v>
      </c>
      <c r="H27" s="29"/>
    </row>
    <row r="28" spans="2:8" x14ac:dyDescent="0.2">
      <c r="B28" s="23" t="s">
        <v>840</v>
      </c>
      <c r="C28" s="23" t="s">
        <v>841</v>
      </c>
      <c r="D28" s="23" t="s">
        <v>286</v>
      </c>
      <c r="E28" s="37">
        <v>13350</v>
      </c>
      <c r="F28" s="24">
        <v>226.42935</v>
      </c>
      <c r="G28" s="25">
        <v>0.79385281386679196</v>
      </c>
      <c r="H28" s="29"/>
    </row>
    <row r="29" spans="2:8" x14ac:dyDescent="0.2">
      <c r="B29" s="23" t="s">
        <v>842</v>
      </c>
      <c r="C29" s="23" t="s">
        <v>843</v>
      </c>
      <c r="D29" s="23" t="s">
        <v>286</v>
      </c>
      <c r="E29" s="37">
        <v>23082</v>
      </c>
      <c r="F29" s="24">
        <v>224.35704000000001</v>
      </c>
      <c r="G29" s="25">
        <v>0.78658737268302104</v>
      </c>
      <c r="H29" s="29"/>
    </row>
    <row r="30" spans="2:8" x14ac:dyDescent="0.2">
      <c r="B30" s="23" t="s">
        <v>844</v>
      </c>
      <c r="C30" s="23" t="s">
        <v>845</v>
      </c>
      <c r="D30" s="23" t="s">
        <v>286</v>
      </c>
      <c r="E30" s="37">
        <v>8699</v>
      </c>
      <c r="F30" s="24">
        <v>222.57261399999999</v>
      </c>
      <c r="G30" s="25">
        <v>0.78033124201251802</v>
      </c>
      <c r="H30" s="29"/>
    </row>
    <row r="31" spans="2:8" x14ac:dyDescent="0.2">
      <c r="B31" s="23" t="s">
        <v>846</v>
      </c>
      <c r="C31" s="23" t="s">
        <v>847</v>
      </c>
      <c r="D31" s="23" t="s">
        <v>421</v>
      </c>
      <c r="E31" s="37">
        <v>7153</v>
      </c>
      <c r="F31" s="24">
        <v>217.122162</v>
      </c>
      <c r="G31" s="25">
        <v>0.76122216159937495</v>
      </c>
      <c r="H31" s="29"/>
    </row>
    <row r="32" spans="2:8" x14ac:dyDescent="0.2">
      <c r="B32" s="23" t="s">
        <v>848</v>
      </c>
      <c r="C32" s="23" t="s">
        <v>849</v>
      </c>
      <c r="D32" s="23" t="s">
        <v>252</v>
      </c>
      <c r="E32" s="37">
        <v>149493</v>
      </c>
      <c r="F32" s="24">
        <v>211.3083555</v>
      </c>
      <c r="G32" s="25">
        <v>0.74083917392881904</v>
      </c>
      <c r="H32" s="29"/>
    </row>
    <row r="33" spans="2:8" x14ac:dyDescent="0.2">
      <c r="B33" s="23" t="s">
        <v>850</v>
      </c>
      <c r="C33" s="23" t="s">
        <v>851</v>
      </c>
      <c r="D33" s="23" t="s">
        <v>266</v>
      </c>
      <c r="E33" s="37">
        <v>19048</v>
      </c>
      <c r="F33" s="24">
        <v>201.45164800000001</v>
      </c>
      <c r="G33" s="25">
        <v>0.70628192689199698</v>
      </c>
      <c r="H33" s="29"/>
    </row>
    <row r="34" spans="2:8" x14ac:dyDescent="0.2">
      <c r="B34" s="23" t="s">
        <v>852</v>
      </c>
      <c r="C34" s="23" t="s">
        <v>853</v>
      </c>
      <c r="D34" s="23" t="s">
        <v>854</v>
      </c>
      <c r="E34" s="37">
        <v>99667</v>
      </c>
      <c r="F34" s="24">
        <v>199.2841665</v>
      </c>
      <c r="G34" s="25">
        <v>0.69868281799653298</v>
      </c>
      <c r="H34" s="29"/>
    </row>
    <row r="35" spans="2:8" x14ac:dyDescent="0.2">
      <c r="B35" s="23" t="s">
        <v>855</v>
      </c>
      <c r="C35" s="23" t="s">
        <v>856</v>
      </c>
      <c r="D35" s="23" t="s">
        <v>421</v>
      </c>
      <c r="E35" s="37">
        <v>22385</v>
      </c>
      <c r="F35" s="24">
        <v>196.21571750000001</v>
      </c>
      <c r="G35" s="25">
        <v>0.68792495081696103</v>
      </c>
      <c r="H35" s="29"/>
    </row>
    <row r="36" spans="2:8" x14ac:dyDescent="0.2">
      <c r="B36" s="23" t="s">
        <v>857</v>
      </c>
      <c r="C36" s="23" t="s">
        <v>858</v>
      </c>
      <c r="D36" s="23" t="s">
        <v>315</v>
      </c>
      <c r="E36" s="37">
        <v>21192</v>
      </c>
      <c r="F36" s="24">
        <v>194.98759200000001</v>
      </c>
      <c r="G36" s="25">
        <v>0.68361918884769102</v>
      </c>
      <c r="H36" s="29"/>
    </row>
    <row r="37" spans="2:8" x14ac:dyDescent="0.2">
      <c r="B37" s="23" t="s">
        <v>859</v>
      </c>
      <c r="C37" s="23" t="s">
        <v>860</v>
      </c>
      <c r="D37" s="23" t="s">
        <v>397</v>
      </c>
      <c r="E37" s="37">
        <v>6019</v>
      </c>
      <c r="F37" s="24">
        <v>194.130807</v>
      </c>
      <c r="G37" s="25">
        <v>0.68061533275249397</v>
      </c>
      <c r="H37" s="29"/>
    </row>
    <row r="38" spans="2:8" x14ac:dyDescent="0.2">
      <c r="B38" s="23" t="s">
        <v>861</v>
      </c>
      <c r="C38" s="23" t="s">
        <v>862</v>
      </c>
      <c r="D38" s="23" t="s">
        <v>283</v>
      </c>
      <c r="E38" s="37">
        <v>129442</v>
      </c>
      <c r="F38" s="24">
        <v>193.5416784</v>
      </c>
      <c r="G38" s="25">
        <v>0.67854986996315503</v>
      </c>
      <c r="H38" s="29"/>
    </row>
    <row r="39" spans="2:8" x14ac:dyDescent="0.2">
      <c r="B39" s="23" t="s">
        <v>863</v>
      </c>
      <c r="C39" s="23" t="s">
        <v>864</v>
      </c>
      <c r="D39" s="23" t="s">
        <v>354</v>
      </c>
      <c r="E39" s="37">
        <v>11590</v>
      </c>
      <c r="F39" s="24">
        <v>186.05427</v>
      </c>
      <c r="G39" s="25">
        <v>0.65229929676268505</v>
      </c>
      <c r="H39" s="29"/>
    </row>
    <row r="40" spans="2:8" x14ac:dyDescent="0.2">
      <c r="B40" s="23" t="s">
        <v>865</v>
      </c>
      <c r="C40" s="23" t="s">
        <v>866</v>
      </c>
      <c r="D40" s="23" t="s">
        <v>397</v>
      </c>
      <c r="E40" s="37">
        <v>13960</v>
      </c>
      <c r="F40" s="24">
        <v>185.51444000000001</v>
      </c>
      <c r="G40" s="25">
        <v>0.65040667301708899</v>
      </c>
      <c r="H40" s="29"/>
    </row>
    <row r="41" spans="2:8" x14ac:dyDescent="0.2">
      <c r="B41" s="23" t="s">
        <v>867</v>
      </c>
      <c r="C41" s="23" t="s">
        <v>868</v>
      </c>
      <c r="D41" s="23" t="s">
        <v>349</v>
      </c>
      <c r="E41" s="37">
        <v>39371</v>
      </c>
      <c r="F41" s="24">
        <v>180.12232499999999</v>
      </c>
      <c r="G41" s="25">
        <v>0.63150211993930405</v>
      </c>
      <c r="H41" s="29"/>
    </row>
    <row r="42" spans="2:8" x14ac:dyDescent="0.2">
      <c r="B42" s="23" t="s">
        <v>869</v>
      </c>
      <c r="C42" s="23" t="s">
        <v>870</v>
      </c>
      <c r="D42" s="23" t="s">
        <v>487</v>
      </c>
      <c r="E42" s="37">
        <v>5247</v>
      </c>
      <c r="F42" s="24">
        <v>179.95111199999999</v>
      </c>
      <c r="G42" s="25">
        <v>0.63090185357886797</v>
      </c>
      <c r="H42" s="29"/>
    </row>
    <row r="43" spans="2:8" x14ac:dyDescent="0.2">
      <c r="B43" s="23" t="s">
        <v>871</v>
      </c>
      <c r="C43" s="23" t="s">
        <v>872</v>
      </c>
      <c r="D43" s="23" t="s">
        <v>397</v>
      </c>
      <c r="E43" s="37">
        <v>21982</v>
      </c>
      <c r="F43" s="24">
        <v>178.64771400000001</v>
      </c>
      <c r="G43" s="25">
        <v>0.62633218904603105</v>
      </c>
      <c r="H43" s="29"/>
    </row>
    <row r="44" spans="2:8" x14ac:dyDescent="0.2">
      <c r="B44" s="23" t="s">
        <v>873</v>
      </c>
      <c r="C44" s="23" t="s">
        <v>874</v>
      </c>
      <c r="D44" s="23" t="s">
        <v>283</v>
      </c>
      <c r="E44" s="37">
        <v>48303</v>
      </c>
      <c r="F44" s="24">
        <v>177.948252</v>
      </c>
      <c r="G44" s="25">
        <v>0.62387990149190897</v>
      </c>
      <c r="H44" s="29"/>
    </row>
    <row r="45" spans="2:8" x14ac:dyDescent="0.2">
      <c r="B45" s="23" t="s">
        <v>875</v>
      </c>
      <c r="C45" s="23" t="s">
        <v>876</v>
      </c>
      <c r="D45" s="23" t="s">
        <v>416</v>
      </c>
      <c r="E45" s="37">
        <v>1267</v>
      </c>
      <c r="F45" s="24">
        <v>174.44056</v>
      </c>
      <c r="G45" s="25">
        <v>0.61158206481844701</v>
      </c>
      <c r="H45" s="29"/>
    </row>
    <row r="46" spans="2:8" x14ac:dyDescent="0.2">
      <c r="B46" s="23" t="s">
        <v>877</v>
      </c>
      <c r="C46" s="23" t="s">
        <v>878</v>
      </c>
      <c r="D46" s="23" t="s">
        <v>286</v>
      </c>
      <c r="E46" s="37">
        <v>1446</v>
      </c>
      <c r="F46" s="24">
        <v>173.91041999999999</v>
      </c>
      <c r="G46" s="25">
        <v>0.60972341384964301</v>
      </c>
      <c r="H46" s="29"/>
    </row>
    <row r="47" spans="2:8" x14ac:dyDescent="0.2">
      <c r="B47" s="23" t="s">
        <v>879</v>
      </c>
      <c r="C47" s="23" t="s">
        <v>880</v>
      </c>
      <c r="D47" s="23" t="s">
        <v>433</v>
      </c>
      <c r="E47" s="37">
        <v>39381</v>
      </c>
      <c r="F47" s="24">
        <v>173.906496</v>
      </c>
      <c r="G47" s="25">
        <v>0.60970965645272601</v>
      </c>
      <c r="H47" s="29"/>
    </row>
    <row r="48" spans="2:8" x14ac:dyDescent="0.2">
      <c r="B48" s="23" t="s">
        <v>881</v>
      </c>
      <c r="C48" s="23" t="s">
        <v>882</v>
      </c>
      <c r="D48" s="23" t="s">
        <v>354</v>
      </c>
      <c r="E48" s="37">
        <v>13066</v>
      </c>
      <c r="F48" s="24">
        <v>171.438986</v>
      </c>
      <c r="G48" s="25">
        <v>0.601058658882205</v>
      </c>
      <c r="H48" s="29"/>
    </row>
    <row r="49" spans="2:8" x14ac:dyDescent="0.2">
      <c r="B49" s="23" t="s">
        <v>883</v>
      </c>
      <c r="C49" s="23" t="s">
        <v>884</v>
      </c>
      <c r="D49" s="23" t="s">
        <v>445</v>
      </c>
      <c r="E49" s="37">
        <v>117664</v>
      </c>
      <c r="F49" s="24">
        <v>171.34231679999999</v>
      </c>
      <c r="G49" s="25">
        <v>0.60071974029044894</v>
      </c>
      <c r="H49" s="29"/>
    </row>
    <row r="50" spans="2:8" x14ac:dyDescent="0.2">
      <c r="B50" s="23" t="s">
        <v>885</v>
      </c>
      <c r="C50" s="23" t="s">
        <v>886</v>
      </c>
      <c r="D50" s="23" t="s">
        <v>433</v>
      </c>
      <c r="E50" s="37">
        <v>2669</v>
      </c>
      <c r="F50" s="24">
        <v>169.97526500000001</v>
      </c>
      <c r="G50" s="25">
        <v>0.59592690792074299</v>
      </c>
      <c r="H50" s="29"/>
    </row>
    <row r="51" spans="2:8" x14ac:dyDescent="0.2">
      <c r="B51" s="23" t="s">
        <v>887</v>
      </c>
      <c r="C51" s="23" t="s">
        <v>888</v>
      </c>
      <c r="D51" s="23" t="s">
        <v>397</v>
      </c>
      <c r="E51" s="37">
        <v>36128</v>
      </c>
      <c r="F51" s="24">
        <v>168.771952</v>
      </c>
      <c r="G51" s="25">
        <v>0.59170813764642705</v>
      </c>
      <c r="H51" s="29"/>
    </row>
    <row r="52" spans="2:8" x14ac:dyDescent="0.2">
      <c r="B52" s="23" t="s">
        <v>889</v>
      </c>
      <c r="C52" s="23" t="s">
        <v>890</v>
      </c>
      <c r="D52" s="23" t="s">
        <v>283</v>
      </c>
      <c r="E52" s="37">
        <v>39004</v>
      </c>
      <c r="F52" s="24">
        <v>167.892718</v>
      </c>
      <c r="G52" s="25">
        <v>0.58862557619868505</v>
      </c>
      <c r="H52" s="29"/>
    </row>
    <row r="53" spans="2:8" x14ac:dyDescent="0.2">
      <c r="B53" s="23" t="s">
        <v>891</v>
      </c>
      <c r="C53" s="23" t="s">
        <v>892</v>
      </c>
      <c r="D53" s="23" t="s">
        <v>286</v>
      </c>
      <c r="E53" s="37">
        <v>13857</v>
      </c>
      <c r="F53" s="24">
        <v>162.91674900000001</v>
      </c>
      <c r="G53" s="25">
        <v>0.57118001539853303</v>
      </c>
      <c r="H53" s="29"/>
    </row>
    <row r="54" spans="2:8" x14ac:dyDescent="0.2">
      <c r="B54" s="23" t="s">
        <v>893</v>
      </c>
      <c r="C54" s="23" t="s">
        <v>894</v>
      </c>
      <c r="D54" s="23" t="s">
        <v>416</v>
      </c>
      <c r="E54" s="37">
        <v>20332</v>
      </c>
      <c r="F54" s="24">
        <v>159.484208</v>
      </c>
      <c r="G54" s="25">
        <v>0.55914565531419302</v>
      </c>
      <c r="H54" s="29"/>
    </row>
    <row r="55" spans="2:8" x14ac:dyDescent="0.2">
      <c r="B55" s="23" t="s">
        <v>895</v>
      </c>
      <c r="C55" s="23" t="s">
        <v>896</v>
      </c>
      <c r="D55" s="23" t="s">
        <v>291</v>
      </c>
      <c r="E55" s="37">
        <v>105762</v>
      </c>
      <c r="F55" s="24">
        <v>158.82279539999999</v>
      </c>
      <c r="G55" s="25">
        <v>0.55682676753026805</v>
      </c>
      <c r="H55" s="29"/>
    </row>
    <row r="56" spans="2:8" x14ac:dyDescent="0.2">
      <c r="B56" s="23" t="s">
        <v>897</v>
      </c>
      <c r="C56" s="23" t="s">
        <v>898</v>
      </c>
      <c r="D56" s="23" t="s">
        <v>416</v>
      </c>
      <c r="E56" s="37">
        <v>426461</v>
      </c>
      <c r="F56" s="24">
        <v>157.36410900000001</v>
      </c>
      <c r="G56" s="25">
        <v>0.551712667687694</v>
      </c>
      <c r="H56" s="29"/>
    </row>
    <row r="57" spans="2:8" x14ac:dyDescent="0.2">
      <c r="B57" s="23" t="s">
        <v>899</v>
      </c>
      <c r="C57" s="23" t="s">
        <v>900</v>
      </c>
      <c r="D57" s="23" t="s">
        <v>276</v>
      </c>
      <c r="E57" s="37">
        <v>808</v>
      </c>
      <c r="F57" s="24">
        <v>156.79239999999999</v>
      </c>
      <c r="G57" s="25">
        <v>0.54970827736301597</v>
      </c>
      <c r="H57" s="29"/>
    </row>
    <row r="58" spans="2:8" x14ac:dyDescent="0.2">
      <c r="B58" s="23" t="s">
        <v>901</v>
      </c>
      <c r="C58" s="23" t="s">
        <v>902</v>
      </c>
      <c r="D58" s="23" t="s">
        <v>763</v>
      </c>
      <c r="E58" s="37">
        <v>386258</v>
      </c>
      <c r="F58" s="24">
        <v>154.31007099999999</v>
      </c>
      <c r="G58" s="25">
        <v>0.54100532493395603</v>
      </c>
      <c r="H58" s="29"/>
    </row>
    <row r="59" spans="2:8" x14ac:dyDescent="0.2">
      <c r="B59" s="23" t="s">
        <v>903</v>
      </c>
      <c r="C59" s="23" t="s">
        <v>904</v>
      </c>
      <c r="D59" s="23" t="s">
        <v>763</v>
      </c>
      <c r="E59" s="37">
        <v>10635</v>
      </c>
      <c r="F59" s="24">
        <v>154.111785</v>
      </c>
      <c r="G59" s="25">
        <v>0.54031014165029401</v>
      </c>
      <c r="H59" s="29"/>
    </row>
    <row r="60" spans="2:8" x14ac:dyDescent="0.2">
      <c r="B60" s="23" t="s">
        <v>905</v>
      </c>
      <c r="C60" s="23" t="s">
        <v>906</v>
      </c>
      <c r="D60" s="23" t="s">
        <v>433</v>
      </c>
      <c r="E60" s="37">
        <v>26248</v>
      </c>
      <c r="F60" s="24">
        <v>153.09146000000001</v>
      </c>
      <c r="G60" s="25">
        <v>0.53673292044505405</v>
      </c>
      <c r="H60" s="29"/>
    </row>
    <row r="61" spans="2:8" x14ac:dyDescent="0.2">
      <c r="B61" s="23" t="s">
        <v>907</v>
      </c>
      <c r="C61" s="23" t="s">
        <v>908</v>
      </c>
      <c r="D61" s="23" t="s">
        <v>421</v>
      </c>
      <c r="E61" s="37">
        <v>133320</v>
      </c>
      <c r="F61" s="24">
        <v>152.9847</v>
      </c>
      <c r="G61" s="25">
        <v>0.53635862388673095</v>
      </c>
      <c r="H61" s="29"/>
    </row>
    <row r="62" spans="2:8" x14ac:dyDescent="0.2">
      <c r="B62" s="23" t="s">
        <v>909</v>
      </c>
      <c r="C62" s="23" t="s">
        <v>910</v>
      </c>
      <c r="D62" s="23" t="s">
        <v>397</v>
      </c>
      <c r="E62" s="37">
        <v>1016</v>
      </c>
      <c r="F62" s="24">
        <v>152.24760000000001</v>
      </c>
      <c r="G62" s="25">
        <v>0.53377437891539103</v>
      </c>
      <c r="H62" s="29"/>
    </row>
    <row r="63" spans="2:8" x14ac:dyDescent="0.2">
      <c r="B63" s="23" t="s">
        <v>911</v>
      </c>
      <c r="C63" s="23" t="s">
        <v>912</v>
      </c>
      <c r="D63" s="23" t="s">
        <v>456</v>
      </c>
      <c r="E63" s="37">
        <v>23311</v>
      </c>
      <c r="F63" s="24">
        <v>151.69633250000001</v>
      </c>
      <c r="G63" s="25">
        <v>0.53184165572350695</v>
      </c>
      <c r="H63" s="29"/>
    </row>
    <row r="64" spans="2:8" x14ac:dyDescent="0.2">
      <c r="B64" s="23" t="s">
        <v>913</v>
      </c>
      <c r="C64" s="23" t="s">
        <v>914</v>
      </c>
      <c r="D64" s="23" t="s">
        <v>286</v>
      </c>
      <c r="E64" s="37">
        <v>24343</v>
      </c>
      <c r="F64" s="24">
        <v>151.02397199999999</v>
      </c>
      <c r="G64" s="25">
        <v>0.52948438501254202</v>
      </c>
      <c r="H64" s="29"/>
    </row>
    <row r="65" spans="2:8" x14ac:dyDescent="0.2">
      <c r="B65" s="23" t="s">
        <v>915</v>
      </c>
      <c r="C65" s="23" t="s">
        <v>916</v>
      </c>
      <c r="D65" s="23" t="s">
        <v>305</v>
      </c>
      <c r="E65" s="37">
        <v>4967</v>
      </c>
      <c r="F65" s="24">
        <v>150.763351</v>
      </c>
      <c r="G65" s="25">
        <v>0.52857065755537802</v>
      </c>
      <c r="H65" s="29"/>
    </row>
    <row r="66" spans="2:8" x14ac:dyDescent="0.2">
      <c r="B66" s="23" t="s">
        <v>917</v>
      </c>
      <c r="C66" s="23" t="s">
        <v>918</v>
      </c>
      <c r="D66" s="23" t="s">
        <v>397</v>
      </c>
      <c r="E66" s="37">
        <v>19373</v>
      </c>
      <c r="F66" s="24">
        <v>150.27636100000001</v>
      </c>
      <c r="G66" s="25">
        <v>0.52686328886918499</v>
      </c>
      <c r="H66" s="29"/>
    </row>
    <row r="67" spans="2:8" x14ac:dyDescent="0.2">
      <c r="B67" s="23" t="s">
        <v>919</v>
      </c>
      <c r="C67" s="23" t="s">
        <v>920</v>
      </c>
      <c r="D67" s="23" t="s">
        <v>421</v>
      </c>
      <c r="E67" s="37">
        <v>12909</v>
      </c>
      <c r="F67" s="24">
        <v>149.88639900000001</v>
      </c>
      <c r="G67" s="25">
        <v>0.52549609671409903</v>
      </c>
      <c r="H67" s="29"/>
    </row>
    <row r="68" spans="2:8" x14ac:dyDescent="0.2">
      <c r="B68" s="23" t="s">
        <v>921</v>
      </c>
      <c r="C68" s="23" t="s">
        <v>922</v>
      </c>
      <c r="D68" s="23" t="s">
        <v>433</v>
      </c>
      <c r="E68" s="37">
        <v>11512</v>
      </c>
      <c r="F68" s="24">
        <v>148.136416</v>
      </c>
      <c r="G68" s="25">
        <v>0.51936072191057203</v>
      </c>
      <c r="H68" s="29"/>
    </row>
    <row r="69" spans="2:8" x14ac:dyDescent="0.2">
      <c r="B69" s="23" t="s">
        <v>923</v>
      </c>
      <c r="C69" s="23" t="s">
        <v>924</v>
      </c>
      <c r="D69" s="23" t="s">
        <v>266</v>
      </c>
      <c r="E69" s="37">
        <v>665527</v>
      </c>
      <c r="F69" s="24">
        <v>147.34767780000001</v>
      </c>
      <c r="G69" s="25">
        <v>0.51659543534558305</v>
      </c>
      <c r="H69" s="29"/>
    </row>
    <row r="70" spans="2:8" x14ac:dyDescent="0.2">
      <c r="B70" s="23" t="s">
        <v>925</v>
      </c>
      <c r="C70" s="23" t="s">
        <v>926</v>
      </c>
      <c r="D70" s="23" t="s">
        <v>763</v>
      </c>
      <c r="E70" s="37">
        <v>28809</v>
      </c>
      <c r="F70" s="24">
        <v>146.69542799999999</v>
      </c>
      <c r="G70" s="25">
        <v>0.51430867199500996</v>
      </c>
      <c r="H70" s="29"/>
    </row>
    <row r="71" spans="2:8" x14ac:dyDescent="0.2">
      <c r="B71" s="23" t="s">
        <v>927</v>
      </c>
      <c r="C71" s="23" t="s">
        <v>928</v>
      </c>
      <c r="D71" s="23" t="s">
        <v>286</v>
      </c>
      <c r="E71" s="37">
        <v>15048</v>
      </c>
      <c r="F71" s="24">
        <v>146.59761599999999</v>
      </c>
      <c r="G71" s="25">
        <v>0.51396574678928897</v>
      </c>
      <c r="H71" s="29"/>
    </row>
    <row r="72" spans="2:8" x14ac:dyDescent="0.2">
      <c r="B72" s="23" t="s">
        <v>929</v>
      </c>
      <c r="C72" s="23" t="s">
        <v>930</v>
      </c>
      <c r="D72" s="23" t="s">
        <v>416</v>
      </c>
      <c r="E72" s="37">
        <v>2058</v>
      </c>
      <c r="F72" s="24">
        <v>143.58665999999999</v>
      </c>
      <c r="G72" s="25">
        <v>0.50340944791271203</v>
      </c>
      <c r="H72" s="29"/>
    </row>
    <row r="73" spans="2:8" x14ac:dyDescent="0.2">
      <c r="B73" s="23" t="s">
        <v>931</v>
      </c>
      <c r="C73" s="23" t="s">
        <v>932</v>
      </c>
      <c r="D73" s="23" t="s">
        <v>286</v>
      </c>
      <c r="E73" s="37">
        <v>103944</v>
      </c>
      <c r="F73" s="24">
        <v>141.9251376</v>
      </c>
      <c r="G73" s="25">
        <v>0.49758421265702302</v>
      </c>
      <c r="H73" s="29"/>
    </row>
    <row r="74" spans="2:8" x14ac:dyDescent="0.2">
      <c r="B74" s="23" t="s">
        <v>933</v>
      </c>
      <c r="C74" s="23" t="s">
        <v>934</v>
      </c>
      <c r="D74" s="23" t="s">
        <v>255</v>
      </c>
      <c r="E74" s="37">
        <v>81009</v>
      </c>
      <c r="F74" s="24">
        <v>140.5668168</v>
      </c>
      <c r="G74" s="25">
        <v>0.49282199084605299</v>
      </c>
      <c r="H74" s="29"/>
    </row>
    <row r="75" spans="2:8" x14ac:dyDescent="0.2">
      <c r="B75" s="23" t="s">
        <v>935</v>
      </c>
      <c r="C75" s="23" t="s">
        <v>936</v>
      </c>
      <c r="D75" s="23" t="s">
        <v>416</v>
      </c>
      <c r="E75" s="37">
        <v>20537</v>
      </c>
      <c r="F75" s="24">
        <v>138.1010565</v>
      </c>
      <c r="G75" s="25">
        <v>0.48417712765814902</v>
      </c>
      <c r="H75" s="29"/>
    </row>
    <row r="76" spans="2:8" x14ac:dyDescent="0.2">
      <c r="B76" s="23" t="s">
        <v>937</v>
      </c>
      <c r="C76" s="23" t="s">
        <v>938</v>
      </c>
      <c r="D76" s="23" t="s">
        <v>283</v>
      </c>
      <c r="E76" s="37">
        <v>15216</v>
      </c>
      <c r="F76" s="24">
        <v>137.67436799999999</v>
      </c>
      <c r="G76" s="25">
        <v>0.48268117377067998</v>
      </c>
      <c r="H76" s="29"/>
    </row>
    <row r="77" spans="2:8" x14ac:dyDescent="0.2">
      <c r="B77" s="23" t="s">
        <v>939</v>
      </c>
      <c r="C77" s="23" t="s">
        <v>940</v>
      </c>
      <c r="D77" s="23" t="s">
        <v>433</v>
      </c>
      <c r="E77" s="37">
        <v>34478</v>
      </c>
      <c r="F77" s="24">
        <v>137.58445900000001</v>
      </c>
      <c r="G77" s="25">
        <v>0.482365956186732</v>
      </c>
      <c r="H77" s="29"/>
    </row>
    <row r="78" spans="2:8" x14ac:dyDescent="0.2">
      <c r="B78" s="23" t="s">
        <v>941</v>
      </c>
      <c r="C78" s="23" t="s">
        <v>942</v>
      </c>
      <c r="D78" s="23" t="s">
        <v>286</v>
      </c>
      <c r="E78" s="37">
        <v>9259</v>
      </c>
      <c r="F78" s="24">
        <v>136.412847</v>
      </c>
      <c r="G78" s="25">
        <v>0.47825832843017102</v>
      </c>
      <c r="H78" s="29"/>
    </row>
    <row r="79" spans="2:8" x14ac:dyDescent="0.2">
      <c r="B79" s="23" t="s">
        <v>943</v>
      </c>
      <c r="C79" s="23" t="s">
        <v>944</v>
      </c>
      <c r="D79" s="23" t="s">
        <v>266</v>
      </c>
      <c r="E79" s="37">
        <v>173688</v>
      </c>
      <c r="F79" s="24">
        <v>134.64293760000001</v>
      </c>
      <c r="G79" s="25">
        <v>0.47205309241514298</v>
      </c>
      <c r="H79" s="29"/>
    </row>
    <row r="80" spans="2:8" x14ac:dyDescent="0.2">
      <c r="B80" s="23" t="s">
        <v>945</v>
      </c>
      <c r="C80" s="23" t="s">
        <v>946</v>
      </c>
      <c r="D80" s="23" t="s">
        <v>346</v>
      </c>
      <c r="E80" s="37">
        <v>17244</v>
      </c>
      <c r="F80" s="24">
        <v>133.72721999999999</v>
      </c>
      <c r="G80" s="25">
        <v>0.46884262083331302</v>
      </c>
      <c r="H80" s="29"/>
    </row>
    <row r="81" spans="2:8" x14ac:dyDescent="0.2">
      <c r="B81" s="23" t="s">
        <v>947</v>
      </c>
      <c r="C81" s="23" t="s">
        <v>948</v>
      </c>
      <c r="D81" s="23" t="s">
        <v>349</v>
      </c>
      <c r="E81" s="37">
        <v>40369</v>
      </c>
      <c r="F81" s="24">
        <v>131.4616485</v>
      </c>
      <c r="G81" s="25">
        <v>0.46089961207454799</v>
      </c>
      <c r="H81" s="29"/>
    </row>
    <row r="82" spans="2:8" x14ac:dyDescent="0.2">
      <c r="B82" s="23" t="s">
        <v>949</v>
      </c>
      <c r="C82" s="23" t="s">
        <v>950</v>
      </c>
      <c r="D82" s="23" t="s">
        <v>436</v>
      </c>
      <c r="E82" s="37">
        <v>33049</v>
      </c>
      <c r="F82" s="24">
        <v>130.01476600000001</v>
      </c>
      <c r="G82" s="25">
        <v>0.45582689626292899</v>
      </c>
      <c r="H82" s="29"/>
    </row>
    <row r="83" spans="2:8" x14ac:dyDescent="0.2">
      <c r="B83" s="23" t="s">
        <v>951</v>
      </c>
      <c r="C83" s="23" t="s">
        <v>952</v>
      </c>
      <c r="D83" s="23" t="s">
        <v>297</v>
      </c>
      <c r="E83" s="37">
        <v>13888</v>
      </c>
      <c r="F83" s="24">
        <v>127.78348800000001</v>
      </c>
      <c r="G83" s="25">
        <v>0.44800411922974398</v>
      </c>
      <c r="H83" s="29"/>
    </row>
    <row r="84" spans="2:8" x14ac:dyDescent="0.2">
      <c r="B84" s="23" t="s">
        <v>953</v>
      </c>
      <c r="C84" s="23" t="s">
        <v>954</v>
      </c>
      <c r="D84" s="23" t="s">
        <v>297</v>
      </c>
      <c r="E84" s="37">
        <v>26964</v>
      </c>
      <c r="F84" s="24">
        <v>126.703836</v>
      </c>
      <c r="G84" s="25">
        <v>0.44421889978625301</v>
      </c>
      <c r="H84" s="29"/>
    </row>
    <row r="85" spans="2:8" x14ac:dyDescent="0.2">
      <c r="B85" s="23" t="s">
        <v>955</v>
      </c>
      <c r="C85" s="23" t="s">
        <v>956</v>
      </c>
      <c r="D85" s="23" t="s">
        <v>445</v>
      </c>
      <c r="E85" s="37">
        <v>21047</v>
      </c>
      <c r="F85" s="24">
        <v>125.9978655</v>
      </c>
      <c r="G85" s="25">
        <v>0.44174379367508898</v>
      </c>
      <c r="H85" s="29"/>
    </row>
    <row r="86" spans="2:8" x14ac:dyDescent="0.2">
      <c r="B86" s="23" t="s">
        <v>957</v>
      </c>
      <c r="C86" s="23" t="s">
        <v>958</v>
      </c>
      <c r="D86" s="23" t="s">
        <v>354</v>
      </c>
      <c r="E86" s="37">
        <v>31830</v>
      </c>
      <c r="F86" s="24">
        <v>124.10517</v>
      </c>
      <c r="G86" s="25">
        <v>0.43510807419584302</v>
      </c>
      <c r="H86" s="29"/>
    </row>
    <row r="87" spans="2:8" x14ac:dyDescent="0.2">
      <c r="B87" s="23" t="s">
        <v>959</v>
      </c>
      <c r="C87" s="23" t="s">
        <v>960</v>
      </c>
      <c r="D87" s="23" t="s">
        <v>291</v>
      </c>
      <c r="E87" s="37">
        <v>23270</v>
      </c>
      <c r="F87" s="24">
        <v>123.668415</v>
      </c>
      <c r="G87" s="25">
        <v>0.43357682753669602</v>
      </c>
      <c r="H87" s="29"/>
    </row>
    <row r="88" spans="2:8" x14ac:dyDescent="0.2">
      <c r="B88" s="23" t="s">
        <v>961</v>
      </c>
      <c r="C88" s="23" t="s">
        <v>962</v>
      </c>
      <c r="D88" s="23" t="s">
        <v>365</v>
      </c>
      <c r="E88" s="37">
        <v>11839</v>
      </c>
      <c r="F88" s="24">
        <v>123.267668</v>
      </c>
      <c r="G88" s="25">
        <v>0.43217182357586398</v>
      </c>
      <c r="H88" s="29"/>
    </row>
    <row r="89" spans="2:8" x14ac:dyDescent="0.2">
      <c r="B89" s="23" t="s">
        <v>963</v>
      </c>
      <c r="C89" s="23" t="s">
        <v>964</v>
      </c>
      <c r="D89" s="23" t="s">
        <v>424</v>
      </c>
      <c r="E89" s="37">
        <v>161749</v>
      </c>
      <c r="F89" s="24">
        <v>122.1043201</v>
      </c>
      <c r="G89" s="25">
        <v>0.42809316944414</v>
      </c>
      <c r="H89" s="29"/>
    </row>
    <row r="90" spans="2:8" x14ac:dyDescent="0.2">
      <c r="B90" s="23" t="s">
        <v>965</v>
      </c>
      <c r="C90" s="23" t="s">
        <v>966</v>
      </c>
      <c r="D90" s="23" t="s">
        <v>286</v>
      </c>
      <c r="E90" s="37">
        <v>2541</v>
      </c>
      <c r="F90" s="24">
        <v>119.94790500000001</v>
      </c>
      <c r="G90" s="25">
        <v>0.42053285893227399</v>
      </c>
      <c r="H90" s="29"/>
    </row>
    <row r="91" spans="2:8" x14ac:dyDescent="0.2">
      <c r="B91" s="23" t="s">
        <v>967</v>
      </c>
      <c r="C91" s="23" t="s">
        <v>968</v>
      </c>
      <c r="D91" s="23" t="s">
        <v>397</v>
      </c>
      <c r="E91" s="37">
        <v>30559</v>
      </c>
      <c r="F91" s="24">
        <v>119.6232055</v>
      </c>
      <c r="G91" s="25">
        <v>0.41939447465596003</v>
      </c>
      <c r="H91" s="29"/>
    </row>
    <row r="92" spans="2:8" x14ac:dyDescent="0.2">
      <c r="B92" s="23" t="s">
        <v>969</v>
      </c>
      <c r="C92" s="23" t="s">
        <v>970</v>
      </c>
      <c r="D92" s="23" t="s">
        <v>286</v>
      </c>
      <c r="E92" s="37">
        <v>9214</v>
      </c>
      <c r="F92" s="24">
        <v>119.52400799999999</v>
      </c>
      <c r="G92" s="25">
        <v>0.41904669193917199</v>
      </c>
      <c r="H92" s="29"/>
    </row>
    <row r="93" spans="2:8" x14ac:dyDescent="0.2">
      <c r="B93" s="23" t="s">
        <v>971</v>
      </c>
      <c r="C93" s="23" t="s">
        <v>972</v>
      </c>
      <c r="D93" s="23" t="s">
        <v>294</v>
      </c>
      <c r="E93" s="37">
        <v>7079</v>
      </c>
      <c r="F93" s="24">
        <v>116.8035</v>
      </c>
      <c r="G93" s="25">
        <v>0.40950869286375502</v>
      </c>
      <c r="H93" s="29"/>
    </row>
    <row r="94" spans="2:8" x14ac:dyDescent="0.2">
      <c r="B94" s="23" t="s">
        <v>973</v>
      </c>
      <c r="C94" s="23" t="s">
        <v>974</v>
      </c>
      <c r="D94" s="23" t="s">
        <v>260</v>
      </c>
      <c r="E94" s="37">
        <v>171769</v>
      </c>
      <c r="F94" s="24">
        <v>116.56244340000001</v>
      </c>
      <c r="G94" s="25">
        <v>0.40866355745966099</v>
      </c>
      <c r="H94" s="29"/>
    </row>
    <row r="95" spans="2:8" x14ac:dyDescent="0.2">
      <c r="B95" s="23" t="s">
        <v>975</v>
      </c>
      <c r="C95" s="23" t="s">
        <v>976</v>
      </c>
      <c r="D95" s="23" t="s">
        <v>397</v>
      </c>
      <c r="E95" s="37">
        <v>18902</v>
      </c>
      <c r="F95" s="24">
        <v>116.209496</v>
      </c>
      <c r="G95" s="25">
        <v>0.40742613710476</v>
      </c>
      <c r="H95" s="29"/>
    </row>
    <row r="96" spans="2:8" x14ac:dyDescent="0.2">
      <c r="B96" s="23" t="s">
        <v>977</v>
      </c>
      <c r="C96" s="23" t="s">
        <v>978</v>
      </c>
      <c r="D96" s="23" t="s">
        <v>283</v>
      </c>
      <c r="E96" s="37">
        <v>59418</v>
      </c>
      <c r="F96" s="24">
        <v>115.6096026</v>
      </c>
      <c r="G96" s="25">
        <v>0.40532293333011599</v>
      </c>
      <c r="H96" s="29"/>
    </row>
    <row r="97" spans="2:8" x14ac:dyDescent="0.2">
      <c r="B97" s="23" t="s">
        <v>979</v>
      </c>
      <c r="C97" s="23" t="s">
        <v>980</v>
      </c>
      <c r="D97" s="23" t="s">
        <v>291</v>
      </c>
      <c r="E97" s="37">
        <v>816679</v>
      </c>
      <c r="F97" s="24">
        <v>114.6617316</v>
      </c>
      <c r="G97" s="25">
        <v>0.40199973313308901</v>
      </c>
      <c r="H97" s="29"/>
    </row>
    <row r="98" spans="2:8" x14ac:dyDescent="0.2">
      <c r="B98" s="23" t="s">
        <v>981</v>
      </c>
      <c r="C98" s="23" t="s">
        <v>982</v>
      </c>
      <c r="D98" s="23" t="s">
        <v>283</v>
      </c>
      <c r="E98" s="37">
        <v>32484</v>
      </c>
      <c r="F98" s="24">
        <v>114.652278</v>
      </c>
      <c r="G98" s="25">
        <v>0.401966589165838</v>
      </c>
      <c r="H98" s="29"/>
    </row>
    <row r="99" spans="2:8" x14ac:dyDescent="0.2">
      <c r="B99" s="23" t="s">
        <v>983</v>
      </c>
      <c r="C99" s="23" t="s">
        <v>984</v>
      </c>
      <c r="D99" s="23" t="s">
        <v>416</v>
      </c>
      <c r="E99" s="37">
        <v>3512</v>
      </c>
      <c r="F99" s="24">
        <v>113.8766</v>
      </c>
      <c r="G99" s="25">
        <v>0.399247091172514</v>
      </c>
      <c r="H99" s="29"/>
    </row>
    <row r="100" spans="2:8" x14ac:dyDescent="0.2">
      <c r="B100" s="23" t="s">
        <v>985</v>
      </c>
      <c r="C100" s="23" t="s">
        <v>986</v>
      </c>
      <c r="D100" s="23" t="s">
        <v>283</v>
      </c>
      <c r="E100" s="37">
        <v>14135</v>
      </c>
      <c r="F100" s="24">
        <v>111.9562675</v>
      </c>
      <c r="G100" s="25">
        <v>0.39251447740718298</v>
      </c>
      <c r="H100" s="29"/>
    </row>
    <row r="101" spans="2:8" x14ac:dyDescent="0.2">
      <c r="B101" s="23" t="s">
        <v>987</v>
      </c>
      <c r="C101" s="23" t="s">
        <v>988</v>
      </c>
      <c r="D101" s="23" t="s">
        <v>266</v>
      </c>
      <c r="E101" s="37">
        <v>21755</v>
      </c>
      <c r="F101" s="24">
        <v>111.233315</v>
      </c>
      <c r="G101" s="25">
        <v>0.389979833040554</v>
      </c>
      <c r="H101" s="29"/>
    </row>
    <row r="102" spans="2:8" x14ac:dyDescent="0.2">
      <c r="B102" s="23" t="s">
        <v>989</v>
      </c>
      <c r="C102" s="23" t="s">
        <v>990</v>
      </c>
      <c r="D102" s="23" t="s">
        <v>991</v>
      </c>
      <c r="E102" s="37">
        <v>154017</v>
      </c>
      <c r="F102" s="24">
        <v>111.1078638</v>
      </c>
      <c r="G102" s="25">
        <v>0.38954000583563098</v>
      </c>
      <c r="H102" s="29"/>
    </row>
    <row r="103" spans="2:8" x14ac:dyDescent="0.2">
      <c r="B103" s="23" t="s">
        <v>992</v>
      </c>
      <c r="C103" s="23" t="s">
        <v>993</v>
      </c>
      <c r="D103" s="23" t="s">
        <v>445</v>
      </c>
      <c r="E103" s="37">
        <v>48175</v>
      </c>
      <c r="F103" s="24">
        <v>110.6338875</v>
      </c>
      <c r="G103" s="25">
        <v>0.38787826269384701</v>
      </c>
      <c r="H103" s="29"/>
    </row>
    <row r="104" spans="2:8" x14ac:dyDescent="0.2">
      <c r="B104" s="23" t="s">
        <v>994</v>
      </c>
      <c r="C104" s="23" t="s">
        <v>995</v>
      </c>
      <c r="D104" s="23" t="s">
        <v>397</v>
      </c>
      <c r="E104" s="37">
        <v>41134</v>
      </c>
      <c r="F104" s="24">
        <v>110.568192</v>
      </c>
      <c r="G104" s="25">
        <v>0.387647936733306</v>
      </c>
      <c r="H104" s="29"/>
    </row>
    <row r="105" spans="2:8" x14ac:dyDescent="0.2">
      <c r="B105" s="23" t="s">
        <v>996</v>
      </c>
      <c r="C105" s="23" t="s">
        <v>997</v>
      </c>
      <c r="D105" s="23" t="s">
        <v>763</v>
      </c>
      <c r="E105" s="37">
        <v>8303</v>
      </c>
      <c r="F105" s="24">
        <v>110.29705199999999</v>
      </c>
      <c r="G105" s="25">
        <v>0.38669733005642498</v>
      </c>
      <c r="H105" s="29"/>
    </row>
    <row r="106" spans="2:8" x14ac:dyDescent="0.2">
      <c r="B106" s="23" t="s">
        <v>998</v>
      </c>
      <c r="C106" s="23" t="s">
        <v>999</v>
      </c>
      <c r="D106" s="23" t="s">
        <v>286</v>
      </c>
      <c r="E106" s="37">
        <v>13504</v>
      </c>
      <c r="F106" s="24">
        <v>110.25340799999999</v>
      </c>
      <c r="G106" s="25">
        <v>0.38654431582832999</v>
      </c>
      <c r="H106" s="29"/>
    </row>
    <row r="107" spans="2:8" x14ac:dyDescent="0.2">
      <c r="B107" s="23" t="s">
        <v>1000</v>
      </c>
      <c r="C107" s="23" t="s">
        <v>1001</v>
      </c>
      <c r="D107" s="23" t="s">
        <v>991</v>
      </c>
      <c r="E107" s="37">
        <v>11965</v>
      </c>
      <c r="F107" s="24">
        <v>109.91049</v>
      </c>
      <c r="G107" s="25">
        <v>0.38534205817389799</v>
      </c>
      <c r="H107" s="29"/>
    </row>
    <row r="108" spans="2:8" x14ac:dyDescent="0.2">
      <c r="B108" s="23" t="s">
        <v>1002</v>
      </c>
      <c r="C108" s="23" t="s">
        <v>1003</v>
      </c>
      <c r="D108" s="23" t="s">
        <v>854</v>
      </c>
      <c r="E108" s="37">
        <v>53291</v>
      </c>
      <c r="F108" s="24">
        <v>108.92147490000001</v>
      </c>
      <c r="G108" s="25">
        <v>0.38187460830447201</v>
      </c>
      <c r="H108" s="29"/>
    </row>
    <row r="109" spans="2:8" x14ac:dyDescent="0.2">
      <c r="B109" s="23" t="s">
        <v>1004</v>
      </c>
      <c r="C109" s="23" t="s">
        <v>1005</v>
      </c>
      <c r="D109" s="23" t="s">
        <v>283</v>
      </c>
      <c r="E109" s="37">
        <v>64834</v>
      </c>
      <c r="F109" s="24">
        <v>107.94212659999999</v>
      </c>
      <c r="G109" s="25">
        <v>0.37844104987350602</v>
      </c>
      <c r="H109" s="29"/>
    </row>
    <row r="110" spans="2:8" x14ac:dyDescent="0.2">
      <c r="B110" s="23" t="s">
        <v>1006</v>
      </c>
      <c r="C110" s="23" t="s">
        <v>1007</v>
      </c>
      <c r="D110" s="23" t="s">
        <v>561</v>
      </c>
      <c r="E110" s="37">
        <v>25211</v>
      </c>
      <c r="F110" s="24">
        <v>107.575337</v>
      </c>
      <c r="G110" s="25">
        <v>0.37715509928425101</v>
      </c>
      <c r="H110" s="29"/>
    </row>
    <row r="111" spans="2:8" x14ac:dyDescent="0.2">
      <c r="B111" s="23" t="s">
        <v>1008</v>
      </c>
      <c r="C111" s="23" t="s">
        <v>1009</v>
      </c>
      <c r="D111" s="23" t="s">
        <v>421</v>
      </c>
      <c r="E111" s="37">
        <v>12208</v>
      </c>
      <c r="F111" s="24">
        <v>107.222864</v>
      </c>
      <c r="G111" s="25">
        <v>0.37591934215796802</v>
      </c>
      <c r="H111" s="29"/>
    </row>
    <row r="112" spans="2:8" x14ac:dyDescent="0.2">
      <c r="B112" s="23" t="s">
        <v>1010</v>
      </c>
      <c r="C112" s="23" t="s">
        <v>1011</v>
      </c>
      <c r="D112" s="23" t="s">
        <v>763</v>
      </c>
      <c r="E112" s="37">
        <v>14205</v>
      </c>
      <c r="F112" s="24">
        <v>106.9423425</v>
      </c>
      <c r="G112" s="25">
        <v>0.374935844293733</v>
      </c>
      <c r="H112" s="29"/>
    </row>
    <row r="113" spans="2:8" x14ac:dyDescent="0.2">
      <c r="B113" s="23" t="s">
        <v>1012</v>
      </c>
      <c r="C113" s="23" t="s">
        <v>1013</v>
      </c>
      <c r="D113" s="23" t="s">
        <v>283</v>
      </c>
      <c r="E113" s="37">
        <v>9075</v>
      </c>
      <c r="F113" s="24">
        <v>105.0885</v>
      </c>
      <c r="G113" s="25">
        <v>0.36843634197616298</v>
      </c>
      <c r="H113" s="29"/>
    </row>
    <row r="114" spans="2:8" x14ac:dyDescent="0.2">
      <c r="B114" s="23" t="s">
        <v>1014</v>
      </c>
      <c r="C114" s="23" t="s">
        <v>1015</v>
      </c>
      <c r="D114" s="23" t="s">
        <v>456</v>
      </c>
      <c r="E114" s="37">
        <v>25596</v>
      </c>
      <c r="F114" s="24">
        <v>103.842972</v>
      </c>
      <c r="G114" s="25">
        <v>0.36406956749418901</v>
      </c>
      <c r="H114" s="29"/>
    </row>
    <row r="115" spans="2:8" x14ac:dyDescent="0.2">
      <c r="B115" s="23" t="s">
        <v>1016</v>
      </c>
      <c r="C115" s="23" t="s">
        <v>1017</v>
      </c>
      <c r="D115" s="23" t="s">
        <v>487</v>
      </c>
      <c r="E115" s="37">
        <v>14298</v>
      </c>
      <c r="F115" s="24">
        <v>103.21011300000001</v>
      </c>
      <c r="G115" s="25">
        <v>0.361850787561593</v>
      </c>
      <c r="H115" s="29"/>
    </row>
    <row r="116" spans="2:8" x14ac:dyDescent="0.2">
      <c r="B116" s="23" t="s">
        <v>1018</v>
      </c>
      <c r="C116" s="23" t="s">
        <v>1019</v>
      </c>
      <c r="D116" s="23" t="s">
        <v>433</v>
      </c>
      <c r="E116" s="37">
        <v>11239</v>
      </c>
      <c r="F116" s="24">
        <v>102.16251</v>
      </c>
      <c r="G116" s="25">
        <v>0.358177930710812</v>
      </c>
      <c r="H116" s="29"/>
    </row>
    <row r="117" spans="2:8" x14ac:dyDescent="0.2">
      <c r="B117" s="23" t="s">
        <v>1020</v>
      </c>
      <c r="C117" s="23" t="s">
        <v>1021</v>
      </c>
      <c r="D117" s="23" t="s">
        <v>294</v>
      </c>
      <c r="E117" s="37">
        <v>5132</v>
      </c>
      <c r="F117" s="24">
        <v>101.93178399999999</v>
      </c>
      <c r="G117" s="25">
        <v>0.35736901400309601</v>
      </c>
      <c r="H117" s="29"/>
    </row>
    <row r="118" spans="2:8" x14ac:dyDescent="0.2">
      <c r="B118" s="23" t="s">
        <v>1022</v>
      </c>
      <c r="C118" s="23" t="s">
        <v>1023</v>
      </c>
      <c r="D118" s="23" t="s">
        <v>297</v>
      </c>
      <c r="E118" s="37">
        <v>12786</v>
      </c>
      <c r="F118" s="24">
        <v>100.971042</v>
      </c>
      <c r="G118" s="25">
        <v>0.35400068856251199</v>
      </c>
      <c r="H118" s="29"/>
    </row>
    <row r="119" spans="2:8" x14ac:dyDescent="0.2">
      <c r="B119" s="23" t="s">
        <v>1024</v>
      </c>
      <c r="C119" s="23" t="s">
        <v>1025</v>
      </c>
      <c r="D119" s="23" t="s">
        <v>487</v>
      </c>
      <c r="E119" s="37">
        <v>12897</v>
      </c>
      <c r="F119" s="24">
        <v>99.706706999999994</v>
      </c>
      <c r="G119" s="25">
        <v>0.34956797744347901</v>
      </c>
      <c r="H119" s="29"/>
    </row>
    <row r="120" spans="2:8" x14ac:dyDescent="0.2">
      <c r="B120" s="23" t="s">
        <v>1026</v>
      </c>
      <c r="C120" s="23" t="s">
        <v>1027</v>
      </c>
      <c r="D120" s="23" t="s">
        <v>561</v>
      </c>
      <c r="E120" s="37">
        <v>2138</v>
      </c>
      <c r="F120" s="24">
        <v>99.322928000000005</v>
      </c>
      <c r="G120" s="25">
        <v>0.34822246265463702</v>
      </c>
      <c r="H120" s="29"/>
    </row>
    <row r="121" spans="2:8" x14ac:dyDescent="0.2">
      <c r="B121" s="23" t="s">
        <v>1028</v>
      </c>
      <c r="C121" s="23" t="s">
        <v>1029</v>
      </c>
      <c r="D121" s="23" t="s">
        <v>436</v>
      </c>
      <c r="E121" s="37">
        <v>1364</v>
      </c>
      <c r="F121" s="24">
        <v>98.937740000000005</v>
      </c>
      <c r="G121" s="25">
        <v>0.34687200796460799</v>
      </c>
      <c r="H121" s="29"/>
    </row>
    <row r="122" spans="2:8" x14ac:dyDescent="0.2">
      <c r="B122" s="23" t="s">
        <v>1030</v>
      </c>
      <c r="C122" s="23" t="s">
        <v>1031</v>
      </c>
      <c r="D122" s="23" t="s">
        <v>305</v>
      </c>
      <c r="E122" s="37">
        <v>7734</v>
      </c>
      <c r="F122" s="24">
        <v>98.917860000000005</v>
      </c>
      <c r="G122" s="25">
        <v>0.34680230942976797</v>
      </c>
      <c r="H122" s="29"/>
    </row>
    <row r="123" spans="2:8" x14ac:dyDescent="0.2">
      <c r="B123" s="23" t="s">
        <v>1032</v>
      </c>
      <c r="C123" s="23" t="s">
        <v>1033</v>
      </c>
      <c r="D123" s="23" t="s">
        <v>397</v>
      </c>
      <c r="E123" s="37">
        <v>12698</v>
      </c>
      <c r="F123" s="24">
        <v>98.599969999999999</v>
      </c>
      <c r="G123" s="25">
        <v>0.34568779900521401</v>
      </c>
      <c r="H123" s="29"/>
    </row>
    <row r="124" spans="2:8" x14ac:dyDescent="0.2">
      <c r="B124" s="23" t="s">
        <v>1034</v>
      </c>
      <c r="C124" s="23" t="s">
        <v>1035</v>
      </c>
      <c r="D124" s="23" t="s">
        <v>456</v>
      </c>
      <c r="E124" s="37">
        <v>8779</v>
      </c>
      <c r="F124" s="24">
        <v>98.588170000000005</v>
      </c>
      <c r="G124" s="25">
        <v>0.34564642864751199</v>
      </c>
      <c r="H124" s="29"/>
    </row>
    <row r="125" spans="2:8" x14ac:dyDescent="0.2">
      <c r="B125" s="23" t="s">
        <v>1036</v>
      </c>
      <c r="C125" s="23" t="s">
        <v>1037</v>
      </c>
      <c r="D125" s="23" t="s">
        <v>291</v>
      </c>
      <c r="E125" s="37">
        <v>484040</v>
      </c>
      <c r="F125" s="24">
        <v>98.550544000000002</v>
      </c>
      <c r="G125" s="25">
        <v>0.34551451330184502</v>
      </c>
      <c r="H125" s="29"/>
    </row>
    <row r="126" spans="2:8" x14ac:dyDescent="0.2">
      <c r="B126" s="23" t="s">
        <v>1038</v>
      </c>
      <c r="C126" s="23" t="s">
        <v>1039</v>
      </c>
      <c r="D126" s="23" t="s">
        <v>263</v>
      </c>
      <c r="E126" s="37">
        <v>19106</v>
      </c>
      <c r="F126" s="24">
        <v>98.309922999999998</v>
      </c>
      <c r="G126" s="25">
        <v>0.34467090509502202</v>
      </c>
      <c r="H126" s="29"/>
    </row>
    <row r="127" spans="2:8" x14ac:dyDescent="0.2">
      <c r="B127" s="23" t="s">
        <v>1040</v>
      </c>
      <c r="C127" s="23" t="s">
        <v>1041</v>
      </c>
      <c r="D127" s="23" t="s">
        <v>354</v>
      </c>
      <c r="E127" s="37">
        <v>8378</v>
      </c>
      <c r="F127" s="24">
        <v>97.444518000000002</v>
      </c>
      <c r="G127" s="25">
        <v>0.34163682760292902</v>
      </c>
      <c r="H127" s="29"/>
    </row>
    <row r="128" spans="2:8" x14ac:dyDescent="0.2">
      <c r="B128" s="23" t="s">
        <v>1042</v>
      </c>
      <c r="C128" s="23" t="s">
        <v>1043</v>
      </c>
      <c r="D128" s="23" t="s">
        <v>305</v>
      </c>
      <c r="E128" s="37">
        <v>4914</v>
      </c>
      <c r="F128" s="24">
        <v>96.943392000000003</v>
      </c>
      <c r="G128" s="25">
        <v>0.33987989863059498</v>
      </c>
      <c r="H128" s="29"/>
    </row>
    <row r="129" spans="2:8" x14ac:dyDescent="0.2">
      <c r="B129" s="23" t="s">
        <v>1044</v>
      </c>
      <c r="C129" s="23" t="s">
        <v>1045</v>
      </c>
      <c r="D129" s="23" t="s">
        <v>365</v>
      </c>
      <c r="E129" s="37">
        <v>19261</v>
      </c>
      <c r="F129" s="24">
        <v>95.746431000000001</v>
      </c>
      <c r="G129" s="25">
        <v>0.335683398230188</v>
      </c>
      <c r="H129" s="29"/>
    </row>
    <row r="130" spans="2:8" x14ac:dyDescent="0.2">
      <c r="B130" s="23" t="s">
        <v>1046</v>
      </c>
      <c r="C130" s="23" t="s">
        <v>1047</v>
      </c>
      <c r="D130" s="23" t="s">
        <v>854</v>
      </c>
      <c r="E130" s="37">
        <v>6872</v>
      </c>
      <c r="F130" s="24">
        <v>95.328384</v>
      </c>
      <c r="G130" s="25">
        <v>0.33421774111781</v>
      </c>
      <c r="H130" s="29"/>
    </row>
    <row r="131" spans="2:8" x14ac:dyDescent="0.2">
      <c r="B131" s="23" t="s">
        <v>1048</v>
      </c>
      <c r="C131" s="23" t="s">
        <v>1049</v>
      </c>
      <c r="D131" s="23" t="s">
        <v>991</v>
      </c>
      <c r="E131" s="37">
        <v>16572</v>
      </c>
      <c r="F131" s="24">
        <v>93.954954000000001</v>
      </c>
      <c r="G131" s="25">
        <v>0.329402547017977</v>
      </c>
      <c r="H131" s="29"/>
    </row>
    <row r="132" spans="2:8" x14ac:dyDescent="0.2">
      <c r="B132" s="23" t="s">
        <v>1050</v>
      </c>
      <c r="C132" s="23" t="s">
        <v>1051</v>
      </c>
      <c r="D132" s="23" t="s">
        <v>416</v>
      </c>
      <c r="E132" s="37">
        <v>50212</v>
      </c>
      <c r="F132" s="24">
        <v>93.389298800000006</v>
      </c>
      <c r="G132" s="25">
        <v>0.327419381089186</v>
      </c>
      <c r="H132" s="29"/>
    </row>
    <row r="133" spans="2:8" x14ac:dyDescent="0.2">
      <c r="B133" s="23" t="s">
        <v>1052</v>
      </c>
      <c r="C133" s="23" t="s">
        <v>1053</v>
      </c>
      <c r="D133" s="23" t="s">
        <v>263</v>
      </c>
      <c r="E133" s="37">
        <v>27822</v>
      </c>
      <c r="F133" s="24">
        <v>92.522060999999994</v>
      </c>
      <c r="G133" s="25">
        <v>0.324378877868991</v>
      </c>
      <c r="H133" s="29"/>
    </row>
    <row r="134" spans="2:8" x14ac:dyDescent="0.2">
      <c r="B134" s="23" t="s">
        <v>1054</v>
      </c>
      <c r="C134" s="23" t="s">
        <v>1055</v>
      </c>
      <c r="D134" s="23" t="s">
        <v>286</v>
      </c>
      <c r="E134" s="37">
        <v>5767</v>
      </c>
      <c r="F134" s="24">
        <v>92.012484999999998</v>
      </c>
      <c r="G134" s="25">
        <v>0.32259232351338701</v>
      </c>
      <c r="H134" s="29"/>
    </row>
    <row r="135" spans="2:8" x14ac:dyDescent="0.2">
      <c r="B135" s="23" t="s">
        <v>1056</v>
      </c>
      <c r="C135" s="23" t="s">
        <v>1057</v>
      </c>
      <c r="D135" s="23" t="s">
        <v>413</v>
      </c>
      <c r="E135" s="37">
        <v>33228</v>
      </c>
      <c r="F135" s="24">
        <v>90.895194000000004</v>
      </c>
      <c r="G135" s="25">
        <v>0.31867514314671602</v>
      </c>
      <c r="H135" s="29"/>
    </row>
    <row r="136" spans="2:8" x14ac:dyDescent="0.2">
      <c r="B136" s="23" t="s">
        <v>1058</v>
      </c>
      <c r="C136" s="23" t="s">
        <v>1059</v>
      </c>
      <c r="D136" s="23" t="s">
        <v>397</v>
      </c>
      <c r="E136" s="37">
        <v>11781</v>
      </c>
      <c r="F136" s="24">
        <v>90.843290999999994</v>
      </c>
      <c r="G136" s="25">
        <v>0.31849317317419201</v>
      </c>
      <c r="H136" s="29"/>
    </row>
    <row r="137" spans="2:8" x14ac:dyDescent="0.2">
      <c r="B137" s="23" t="s">
        <v>1060</v>
      </c>
      <c r="C137" s="23" t="s">
        <v>1061</v>
      </c>
      <c r="D137" s="23" t="s">
        <v>266</v>
      </c>
      <c r="E137" s="37">
        <v>68465</v>
      </c>
      <c r="F137" s="24">
        <v>89.648071000000002</v>
      </c>
      <c r="G137" s="25">
        <v>0.31430277665452799</v>
      </c>
      <c r="H137" s="29"/>
    </row>
    <row r="138" spans="2:8" x14ac:dyDescent="0.2">
      <c r="B138" s="23" t="s">
        <v>1062</v>
      </c>
      <c r="C138" s="23" t="s">
        <v>1063</v>
      </c>
      <c r="D138" s="23" t="s">
        <v>643</v>
      </c>
      <c r="E138" s="37">
        <v>17063</v>
      </c>
      <c r="F138" s="24">
        <v>89.358930999999998</v>
      </c>
      <c r="G138" s="25">
        <v>0.31328906265233902</v>
      </c>
      <c r="H138" s="29"/>
    </row>
    <row r="139" spans="2:8" x14ac:dyDescent="0.2">
      <c r="B139" s="23" t="s">
        <v>1064</v>
      </c>
      <c r="C139" s="23" t="s">
        <v>1065</v>
      </c>
      <c r="D139" s="23" t="s">
        <v>456</v>
      </c>
      <c r="E139" s="37">
        <v>7469</v>
      </c>
      <c r="F139" s="24">
        <v>88.686905999999993</v>
      </c>
      <c r="G139" s="25">
        <v>0.310932968191799</v>
      </c>
      <c r="H139" s="29"/>
    </row>
    <row r="140" spans="2:8" x14ac:dyDescent="0.2">
      <c r="B140" s="23" t="s">
        <v>1066</v>
      </c>
      <c r="C140" s="23" t="s">
        <v>1067</v>
      </c>
      <c r="D140" s="23" t="s">
        <v>445</v>
      </c>
      <c r="E140" s="37">
        <v>9554</v>
      </c>
      <c r="F140" s="24">
        <v>88.632458</v>
      </c>
      <c r="G140" s="25">
        <v>0.31074207554466898</v>
      </c>
      <c r="H140" s="29"/>
    </row>
    <row r="141" spans="2:8" x14ac:dyDescent="0.2">
      <c r="B141" s="23" t="s">
        <v>1068</v>
      </c>
      <c r="C141" s="23" t="s">
        <v>1069</v>
      </c>
      <c r="D141" s="23" t="s">
        <v>416</v>
      </c>
      <c r="E141" s="37">
        <v>10633</v>
      </c>
      <c r="F141" s="24">
        <v>87.865795500000004</v>
      </c>
      <c r="G141" s="25">
        <v>0.308054185556418</v>
      </c>
      <c r="H141" s="29"/>
    </row>
    <row r="142" spans="2:8" x14ac:dyDescent="0.2">
      <c r="B142" s="23" t="s">
        <v>1070</v>
      </c>
      <c r="C142" s="23" t="s">
        <v>1071</v>
      </c>
      <c r="D142" s="23" t="s">
        <v>382</v>
      </c>
      <c r="E142" s="37">
        <v>6415</v>
      </c>
      <c r="F142" s="24">
        <v>87.847009999999997</v>
      </c>
      <c r="G142" s="25">
        <v>0.30798832429755302</v>
      </c>
      <c r="H142" s="29"/>
    </row>
    <row r="143" spans="2:8" x14ac:dyDescent="0.2">
      <c r="B143" s="23" t="s">
        <v>1072</v>
      </c>
      <c r="C143" s="23" t="s">
        <v>1073</v>
      </c>
      <c r="D143" s="23" t="s">
        <v>263</v>
      </c>
      <c r="E143" s="37">
        <v>14621</v>
      </c>
      <c r="F143" s="24">
        <v>87.513995499999993</v>
      </c>
      <c r="G143" s="25">
        <v>0.30682078794290901</v>
      </c>
      <c r="H143" s="29"/>
    </row>
    <row r="144" spans="2:8" x14ac:dyDescent="0.2">
      <c r="B144" s="23" t="s">
        <v>1074</v>
      </c>
      <c r="C144" s="23" t="s">
        <v>1075</v>
      </c>
      <c r="D144" s="23" t="s">
        <v>763</v>
      </c>
      <c r="E144" s="37">
        <v>2778</v>
      </c>
      <c r="F144" s="24">
        <v>86.084664000000004</v>
      </c>
      <c r="G144" s="25">
        <v>0.30180960527942702</v>
      </c>
      <c r="H144" s="29"/>
    </row>
    <row r="145" spans="2:8" x14ac:dyDescent="0.2">
      <c r="B145" s="23" t="s">
        <v>1076</v>
      </c>
      <c r="C145" s="23" t="s">
        <v>1077</v>
      </c>
      <c r="D145" s="23" t="s">
        <v>424</v>
      </c>
      <c r="E145" s="37">
        <v>19344</v>
      </c>
      <c r="F145" s="24">
        <v>85.084584000000007</v>
      </c>
      <c r="G145" s="25">
        <v>0.29830336228534599</v>
      </c>
      <c r="H145" s="29"/>
    </row>
    <row r="146" spans="2:8" x14ac:dyDescent="0.2">
      <c r="B146" s="23" t="s">
        <v>1078</v>
      </c>
      <c r="C146" s="23" t="s">
        <v>1079</v>
      </c>
      <c r="D146" s="23" t="s">
        <v>413</v>
      </c>
      <c r="E146" s="37">
        <v>11986</v>
      </c>
      <c r="F146" s="24">
        <v>84.177678</v>
      </c>
      <c r="G146" s="25">
        <v>0.295123783842831</v>
      </c>
      <c r="H146" s="29"/>
    </row>
    <row r="147" spans="2:8" x14ac:dyDescent="0.2">
      <c r="B147" s="23" t="s">
        <v>1080</v>
      </c>
      <c r="C147" s="23" t="s">
        <v>1081</v>
      </c>
      <c r="D147" s="23" t="s">
        <v>365</v>
      </c>
      <c r="E147" s="37">
        <v>23070</v>
      </c>
      <c r="F147" s="24">
        <v>83.813310000000001</v>
      </c>
      <c r="G147" s="25">
        <v>0.29384632329240801</v>
      </c>
      <c r="H147" s="29"/>
    </row>
    <row r="148" spans="2:8" x14ac:dyDescent="0.2">
      <c r="B148" s="23" t="s">
        <v>1082</v>
      </c>
      <c r="C148" s="23" t="s">
        <v>1083</v>
      </c>
      <c r="D148" s="23" t="s">
        <v>413</v>
      </c>
      <c r="E148" s="37">
        <v>83364</v>
      </c>
      <c r="F148" s="24">
        <v>83.714128799999997</v>
      </c>
      <c r="G148" s="25">
        <v>0.29349859772280901</v>
      </c>
      <c r="H148" s="29"/>
    </row>
    <row r="149" spans="2:8" x14ac:dyDescent="0.2">
      <c r="B149" s="23" t="s">
        <v>1084</v>
      </c>
      <c r="C149" s="23" t="s">
        <v>1085</v>
      </c>
      <c r="D149" s="23" t="s">
        <v>266</v>
      </c>
      <c r="E149" s="37">
        <v>45943</v>
      </c>
      <c r="F149" s="24">
        <v>83.675985900000001</v>
      </c>
      <c r="G149" s="25">
        <v>0.29336487014511597</v>
      </c>
      <c r="H149" s="29"/>
    </row>
    <row r="150" spans="2:8" x14ac:dyDescent="0.2">
      <c r="B150" s="23" t="s">
        <v>1086</v>
      </c>
      <c r="C150" s="23" t="s">
        <v>1087</v>
      </c>
      <c r="D150" s="23" t="s">
        <v>424</v>
      </c>
      <c r="E150" s="37">
        <v>9815</v>
      </c>
      <c r="F150" s="24">
        <v>83.015270000000001</v>
      </c>
      <c r="G150" s="25">
        <v>0.291048424965277</v>
      </c>
      <c r="H150" s="29"/>
    </row>
    <row r="151" spans="2:8" x14ac:dyDescent="0.2">
      <c r="B151" s="23" t="s">
        <v>1088</v>
      </c>
      <c r="C151" s="23" t="s">
        <v>1089</v>
      </c>
      <c r="D151" s="23" t="s">
        <v>266</v>
      </c>
      <c r="E151" s="37">
        <v>8412</v>
      </c>
      <c r="F151" s="24">
        <v>82.866612000000003</v>
      </c>
      <c r="G151" s="25">
        <v>0.29052723558941301</v>
      </c>
      <c r="H151" s="29"/>
    </row>
    <row r="152" spans="2:8" x14ac:dyDescent="0.2">
      <c r="B152" s="23" t="s">
        <v>1090</v>
      </c>
      <c r="C152" s="23" t="s">
        <v>1091</v>
      </c>
      <c r="D152" s="23" t="s">
        <v>297</v>
      </c>
      <c r="E152" s="37">
        <v>2893</v>
      </c>
      <c r="F152" s="24">
        <v>82.297171000000006</v>
      </c>
      <c r="G152" s="25">
        <v>0.28853079678772398</v>
      </c>
      <c r="H152" s="29"/>
    </row>
    <row r="153" spans="2:8" x14ac:dyDescent="0.2">
      <c r="B153" s="23" t="s">
        <v>1092</v>
      </c>
      <c r="C153" s="23" t="s">
        <v>1093</v>
      </c>
      <c r="D153" s="23" t="s">
        <v>252</v>
      </c>
      <c r="E153" s="37">
        <v>74803</v>
      </c>
      <c r="F153" s="24">
        <v>82.290780299999994</v>
      </c>
      <c r="G153" s="25">
        <v>0.28850839123306599</v>
      </c>
      <c r="H153" s="29"/>
    </row>
    <row r="154" spans="2:8" x14ac:dyDescent="0.2">
      <c r="B154" s="23" t="s">
        <v>1094</v>
      </c>
      <c r="C154" s="23" t="s">
        <v>1095</v>
      </c>
      <c r="D154" s="23" t="s">
        <v>286</v>
      </c>
      <c r="E154" s="37">
        <v>27293</v>
      </c>
      <c r="F154" s="24">
        <v>82.274748500000001</v>
      </c>
      <c r="G154" s="25">
        <v>0.28845218434318498</v>
      </c>
      <c r="H154" s="29"/>
    </row>
    <row r="155" spans="2:8" x14ac:dyDescent="0.2">
      <c r="B155" s="23" t="s">
        <v>1096</v>
      </c>
      <c r="C155" s="23" t="s">
        <v>1097</v>
      </c>
      <c r="D155" s="23" t="s">
        <v>283</v>
      </c>
      <c r="E155" s="37">
        <v>13283</v>
      </c>
      <c r="F155" s="24">
        <v>81.039582999999993</v>
      </c>
      <c r="G155" s="25">
        <v>0.28412174039779498</v>
      </c>
      <c r="H155" s="29"/>
    </row>
    <row r="156" spans="2:8" x14ac:dyDescent="0.2">
      <c r="B156" s="23" t="s">
        <v>1098</v>
      </c>
      <c r="C156" s="23" t="s">
        <v>1099</v>
      </c>
      <c r="D156" s="23" t="s">
        <v>416</v>
      </c>
      <c r="E156" s="37">
        <v>17258</v>
      </c>
      <c r="F156" s="24">
        <v>80.525828000000004</v>
      </c>
      <c r="G156" s="25">
        <v>0.28232053462483198</v>
      </c>
      <c r="H156" s="29"/>
    </row>
    <row r="157" spans="2:8" x14ac:dyDescent="0.2">
      <c r="B157" s="23" t="s">
        <v>1100</v>
      </c>
      <c r="C157" s="23" t="s">
        <v>1101</v>
      </c>
      <c r="D157" s="23" t="s">
        <v>283</v>
      </c>
      <c r="E157" s="37">
        <v>17932</v>
      </c>
      <c r="F157" s="24">
        <v>80.487781999999996</v>
      </c>
      <c r="G157" s="25">
        <v>0.28218714677490703</v>
      </c>
      <c r="H157" s="29"/>
    </row>
    <row r="158" spans="2:8" x14ac:dyDescent="0.2">
      <c r="B158" s="23" t="s">
        <v>1102</v>
      </c>
      <c r="C158" s="23" t="s">
        <v>1103</v>
      </c>
      <c r="D158" s="23" t="s">
        <v>294</v>
      </c>
      <c r="E158" s="37">
        <v>90675</v>
      </c>
      <c r="F158" s="24">
        <v>80.002552499999993</v>
      </c>
      <c r="G158" s="25">
        <v>0.28048595033572599</v>
      </c>
      <c r="H158" s="29"/>
    </row>
    <row r="159" spans="2:8" x14ac:dyDescent="0.2">
      <c r="B159" s="23" t="s">
        <v>1104</v>
      </c>
      <c r="C159" s="23" t="s">
        <v>1105</v>
      </c>
      <c r="D159" s="23" t="s">
        <v>416</v>
      </c>
      <c r="E159" s="37">
        <v>20981</v>
      </c>
      <c r="F159" s="24">
        <v>79.916629</v>
      </c>
      <c r="G159" s="25">
        <v>0.28018470576539001</v>
      </c>
      <c r="H159" s="29"/>
    </row>
    <row r="160" spans="2:8" x14ac:dyDescent="0.2">
      <c r="B160" s="23" t="s">
        <v>1106</v>
      </c>
      <c r="C160" s="23" t="s">
        <v>1107</v>
      </c>
      <c r="D160" s="23" t="s">
        <v>302</v>
      </c>
      <c r="E160" s="37">
        <v>15420</v>
      </c>
      <c r="F160" s="24">
        <v>78.742230000000006</v>
      </c>
      <c r="G160" s="25">
        <v>0.276067306891293</v>
      </c>
      <c r="H160" s="29"/>
    </row>
    <row r="161" spans="2:8" x14ac:dyDescent="0.2">
      <c r="B161" s="23" t="s">
        <v>1108</v>
      </c>
      <c r="C161" s="23" t="s">
        <v>1109</v>
      </c>
      <c r="D161" s="23" t="s">
        <v>588</v>
      </c>
      <c r="E161" s="37">
        <v>13881</v>
      </c>
      <c r="F161" s="24">
        <v>78.587281500000003</v>
      </c>
      <c r="G161" s="25">
        <v>0.27552406325821599</v>
      </c>
      <c r="H161" s="29"/>
    </row>
    <row r="162" spans="2:8" x14ac:dyDescent="0.2">
      <c r="B162" s="23" t="s">
        <v>1110</v>
      </c>
      <c r="C162" s="23" t="s">
        <v>1111</v>
      </c>
      <c r="D162" s="23" t="s">
        <v>561</v>
      </c>
      <c r="E162" s="37">
        <v>10450</v>
      </c>
      <c r="F162" s="24">
        <v>78.286175</v>
      </c>
      <c r="G162" s="25">
        <v>0.27446839515556598</v>
      </c>
      <c r="H162" s="29"/>
    </row>
    <row r="163" spans="2:8" x14ac:dyDescent="0.2">
      <c r="B163" s="23" t="s">
        <v>1112</v>
      </c>
      <c r="C163" s="23" t="s">
        <v>1113</v>
      </c>
      <c r="D163" s="23" t="s">
        <v>255</v>
      </c>
      <c r="E163" s="37">
        <v>8068</v>
      </c>
      <c r="F163" s="24">
        <v>78.045798000000005</v>
      </c>
      <c r="G163" s="25">
        <v>0.27362564240359799</v>
      </c>
      <c r="H163" s="29"/>
    </row>
    <row r="164" spans="2:8" x14ac:dyDescent="0.2">
      <c r="B164" s="23" t="s">
        <v>1114</v>
      </c>
      <c r="C164" s="23" t="s">
        <v>1115</v>
      </c>
      <c r="D164" s="23" t="s">
        <v>433</v>
      </c>
      <c r="E164" s="37">
        <v>10563</v>
      </c>
      <c r="F164" s="24">
        <v>77.997191999999998</v>
      </c>
      <c r="G164" s="25">
        <v>0.27345523158949298</v>
      </c>
      <c r="H164" s="29"/>
    </row>
    <row r="165" spans="2:8" x14ac:dyDescent="0.2">
      <c r="B165" s="23" t="s">
        <v>1116</v>
      </c>
      <c r="C165" s="23" t="s">
        <v>1117</v>
      </c>
      <c r="D165" s="23" t="s">
        <v>561</v>
      </c>
      <c r="E165" s="37">
        <v>72651</v>
      </c>
      <c r="F165" s="24">
        <v>77.910932399999993</v>
      </c>
      <c r="G165" s="25">
        <v>0.27315280866515501</v>
      </c>
      <c r="H165" s="29"/>
    </row>
    <row r="166" spans="2:8" x14ac:dyDescent="0.2">
      <c r="B166" s="23" t="s">
        <v>1118</v>
      </c>
      <c r="C166" s="23" t="s">
        <v>1119</v>
      </c>
      <c r="D166" s="23" t="s">
        <v>294</v>
      </c>
      <c r="E166" s="37">
        <v>37138</v>
      </c>
      <c r="F166" s="24">
        <v>77.373309199999994</v>
      </c>
      <c r="G166" s="25">
        <v>0.27126792187764198</v>
      </c>
      <c r="H166" s="29"/>
    </row>
    <row r="167" spans="2:8" x14ac:dyDescent="0.2">
      <c r="B167" s="23" t="s">
        <v>1120</v>
      </c>
      <c r="C167" s="23" t="s">
        <v>1121</v>
      </c>
      <c r="D167" s="23" t="s">
        <v>487</v>
      </c>
      <c r="E167" s="37">
        <v>13439</v>
      </c>
      <c r="F167" s="24">
        <v>77.254091500000001</v>
      </c>
      <c r="G167" s="25">
        <v>0.27084994909006999</v>
      </c>
      <c r="H167" s="29"/>
    </row>
    <row r="168" spans="2:8" x14ac:dyDescent="0.2">
      <c r="B168" s="23" t="s">
        <v>1122</v>
      </c>
      <c r="C168" s="23" t="s">
        <v>1123</v>
      </c>
      <c r="D168" s="23" t="s">
        <v>252</v>
      </c>
      <c r="E168" s="37">
        <v>244934</v>
      </c>
      <c r="F168" s="24">
        <v>76.860289199999997</v>
      </c>
      <c r="G168" s="25">
        <v>0.26946929298713002</v>
      </c>
      <c r="H168" s="29"/>
    </row>
    <row r="169" spans="2:8" x14ac:dyDescent="0.2">
      <c r="B169" s="23" t="s">
        <v>1124</v>
      </c>
      <c r="C169" s="23" t="s">
        <v>1125</v>
      </c>
      <c r="D169" s="23" t="s">
        <v>276</v>
      </c>
      <c r="E169" s="37">
        <v>337010</v>
      </c>
      <c r="F169" s="24">
        <v>76.838279999999997</v>
      </c>
      <c r="G169" s="25">
        <v>0.26939212955689901</v>
      </c>
      <c r="H169" s="29"/>
    </row>
    <row r="170" spans="2:8" x14ac:dyDescent="0.2">
      <c r="B170" s="23" t="s">
        <v>1126</v>
      </c>
      <c r="C170" s="23" t="s">
        <v>1127</v>
      </c>
      <c r="D170" s="23" t="s">
        <v>433</v>
      </c>
      <c r="E170" s="37">
        <v>14110</v>
      </c>
      <c r="F170" s="24">
        <v>76.716070000000002</v>
      </c>
      <c r="G170" s="25">
        <v>0.268963665877687</v>
      </c>
      <c r="H170" s="29"/>
    </row>
    <row r="171" spans="2:8" x14ac:dyDescent="0.2">
      <c r="B171" s="23" t="s">
        <v>1128</v>
      </c>
      <c r="C171" s="23" t="s">
        <v>1129</v>
      </c>
      <c r="D171" s="23" t="s">
        <v>1130</v>
      </c>
      <c r="E171" s="37">
        <v>6407</v>
      </c>
      <c r="F171" s="24">
        <v>76.313777000000002</v>
      </c>
      <c r="G171" s="25">
        <v>0.26755324169880301</v>
      </c>
      <c r="H171" s="29"/>
    </row>
    <row r="172" spans="2:8" x14ac:dyDescent="0.2">
      <c r="B172" s="23" t="s">
        <v>1131</v>
      </c>
      <c r="C172" s="23" t="s">
        <v>1132</v>
      </c>
      <c r="D172" s="23" t="s">
        <v>397</v>
      </c>
      <c r="E172" s="37">
        <v>13990</v>
      </c>
      <c r="F172" s="24">
        <v>75.88176</v>
      </c>
      <c r="G172" s="25">
        <v>0.26603860629006199</v>
      </c>
      <c r="H172" s="29"/>
    </row>
    <row r="173" spans="2:8" x14ac:dyDescent="0.2">
      <c r="B173" s="23" t="s">
        <v>1133</v>
      </c>
      <c r="C173" s="23" t="s">
        <v>1134</v>
      </c>
      <c r="D173" s="23" t="s">
        <v>354</v>
      </c>
      <c r="E173" s="37">
        <v>17296</v>
      </c>
      <c r="F173" s="24">
        <v>75.168415999999993</v>
      </c>
      <c r="G173" s="25">
        <v>0.263537648964278</v>
      </c>
      <c r="H173" s="29"/>
    </row>
    <row r="174" spans="2:8" x14ac:dyDescent="0.2">
      <c r="B174" s="23" t="s">
        <v>1135</v>
      </c>
      <c r="C174" s="23" t="s">
        <v>1136</v>
      </c>
      <c r="D174" s="23" t="s">
        <v>561</v>
      </c>
      <c r="E174" s="37">
        <v>20586</v>
      </c>
      <c r="F174" s="24">
        <v>75.025677000000002</v>
      </c>
      <c r="G174" s="25">
        <v>0.26303721138055203</v>
      </c>
      <c r="H174" s="29"/>
    </row>
    <row r="175" spans="2:8" x14ac:dyDescent="0.2">
      <c r="B175" s="23" t="s">
        <v>1137</v>
      </c>
      <c r="C175" s="23" t="s">
        <v>1138</v>
      </c>
      <c r="D175" s="23" t="s">
        <v>768</v>
      </c>
      <c r="E175" s="37">
        <v>6660</v>
      </c>
      <c r="F175" s="24">
        <v>74.358900000000006</v>
      </c>
      <c r="G175" s="25">
        <v>0.260699516211301</v>
      </c>
      <c r="H175" s="29"/>
    </row>
    <row r="176" spans="2:8" x14ac:dyDescent="0.2">
      <c r="B176" s="23" t="s">
        <v>1139</v>
      </c>
      <c r="C176" s="23" t="s">
        <v>1140</v>
      </c>
      <c r="D176" s="23" t="s">
        <v>283</v>
      </c>
      <c r="E176" s="37">
        <v>64835</v>
      </c>
      <c r="F176" s="24">
        <v>73.659043499999996</v>
      </c>
      <c r="G176" s="25">
        <v>0.25824584555496599</v>
      </c>
      <c r="H176" s="29"/>
    </row>
    <row r="177" spans="2:8" x14ac:dyDescent="0.2">
      <c r="B177" s="23" t="s">
        <v>1141</v>
      </c>
      <c r="C177" s="23" t="s">
        <v>1142</v>
      </c>
      <c r="D177" s="23" t="s">
        <v>349</v>
      </c>
      <c r="E177" s="37">
        <v>103747</v>
      </c>
      <c r="F177" s="24">
        <v>72.840768699999998</v>
      </c>
      <c r="G177" s="25">
        <v>0.25537700477749498</v>
      </c>
      <c r="H177" s="29"/>
    </row>
    <row r="178" spans="2:8" x14ac:dyDescent="0.2">
      <c r="B178" s="23" t="s">
        <v>1143</v>
      </c>
      <c r="C178" s="23" t="s">
        <v>1144</v>
      </c>
      <c r="D178" s="23" t="s">
        <v>283</v>
      </c>
      <c r="E178" s="37">
        <v>6677</v>
      </c>
      <c r="F178" s="24">
        <v>71.978059999999999</v>
      </c>
      <c r="G178" s="25">
        <v>0.25235238041213598</v>
      </c>
      <c r="H178" s="29"/>
    </row>
    <row r="179" spans="2:8" x14ac:dyDescent="0.2">
      <c r="B179" s="23" t="s">
        <v>1145</v>
      </c>
      <c r="C179" s="23" t="s">
        <v>1146</v>
      </c>
      <c r="D179" s="23" t="s">
        <v>397</v>
      </c>
      <c r="E179" s="37">
        <v>38990</v>
      </c>
      <c r="F179" s="24">
        <v>71.398488</v>
      </c>
      <c r="G179" s="25">
        <v>0.25032042270418697</v>
      </c>
      <c r="H179" s="29"/>
    </row>
    <row r="180" spans="2:8" x14ac:dyDescent="0.2">
      <c r="B180" s="23" t="s">
        <v>1147</v>
      </c>
      <c r="C180" s="23" t="s">
        <v>1148</v>
      </c>
      <c r="D180" s="23" t="s">
        <v>433</v>
      </c>
      <c r="E180" s="37">
        <v>29442</v>
      </c>
      <c r="F180" s="24">
        <v>71.234919000000005</v>
      </c>
      <c r="G180" s="25">
        <v>0.249746955921231</v>
      </c>
      <c r="H180" s="29"/>
    </row>
    <row r="181" spans="2:8" x14ac:dyDescent="0.2">
      <c r="B181" s="23" t="s">
        <v>1149</v>
      </c>
      <c r="C181" s="23" t="s">
        <v>1150</v>
      </c>
      <c r="D181" s="23" t="s">
        <v>397</v>
      </c>
      <c r="E181" s="37">
        <v>5506</v>
      </c>
      <c r="F181" s="24">
        <v>71.214603999999994</v>
      </c>
      <c r="G181" s="25">
        <v>0.24967573229269599</v>
      </c>
      <c r="H181" s="29"/>
    </row>
    <row r="182" spans="2:8" x14ac:dyDescent="0.2">
      <c r="B182" s="23" t="s">
        <v>1151</v>
      </c>
      <c r="C182" s="23" t="s">
        <v>1152</v>
      </c>
      <c r="D182" s="23" t="s">
        <v>354</v>
      </c>
      <c r="E182" s="37">
        <v>8203</v>
      </c>
      <c r="F182" s="24">
        <v>70.660641999999996</v>
      </c>
      <c r="G182" s="25">
        <v>0.24773356228481</v>
      </c>
      <c r="H182" s="29"/>
    </row>
    <row r="183" spans="2:8" x14ac:dyDescent="0.2">
      <c r="B183" s="23" t="s">
        <v>1153</v>
      </c>
      <c r="C183" s="23" t="s">
        <v>1154</v>
      </c>
      <c r="D183" s="23" t="s">
        <v>266</v>
      </c>
      <c r="E183" s="37">
        <v>25891</v>
      </c>
      <c r="F183" s="24">
        <v>70.319956000000005</v>
      </c>
      <c r="G183" s="25">
        <v>0.24653912993871599</v>
      </c>
      <c r="H183" s="29"/>
    </row>
    <row r="184" spans="2:8" x14ac:dyDescent="0.2">
      <c r="B184" s="23" t="s">
        <v>1155</v>
      </c>
      <c r="C184" s="23" t="s">
        <v>1156</v>
      </c>
      <c r="D184" s="23" t="s">
        <v>433</v>
      </c>
      <c r="E184" s="37">
        <v>23403</v>
      </c>
      <c r="F184" s="24">
        <v>70.209000000000003</v>
      </c>
      <c r="G184" s="25">
        <v>0.246150122361671</v>
      </c>
      <c r="H184" s="29"/>
    </row>
    <row r="185" spans="2:8" x14ac:dyDescent="0.2">
      <c r="B185" s="23" t="s">
        <v>1157</v>
      </c>
      <c r="C185" s="23" t="s">
        <v>1158</v>
      </c>
      <c r="D185" s="23" t="s">
        <v>588</v>
      </c>
      <c r="E185" s="37">
        <v>5310</v>
      </c>
      <c r="F185" s="24">
        <v>69.991110000000006</v>
      </c>
      <c r="G185" s="25">
        <v>0.24538620818882401</v>
      </c>
      <c r="H185" s="29"/>
    </row>
    <row r="186" spans="2:8" x14ac:dyDescent="0.2">
      <c r="B186" s="23" t="s">
        <v>1159</v>
      </c>
      <c r="C186" s="23" t="s">
        <v>1160</v>
      </c>
      <c r="D186" s="23" t="s">
        <v>1161</v>
      </c>
      <c r="E186" s="37">
        <v>3023</v>
      </c>
      <c r="F186" s="24">
        <v>69.480632</v>
      </c>
      <c r="G186" s="25">
        <v>0.24359649145503001</v>
      </c>
      <c r="H186" s="29"/>
    </row>
    <row r="187" spans="2:8" x14ac:dyDescent="0.2">
      <c r="B187" s="23" t="s">
        <v>1162</v>
      </c>
      <c r="C187" s="23" t="s">
        <v>1163</v>
      </c>
      <c r="D187" s="23" t="s">
        <v>397</v>
      </c>
      <c r="E187" s="37">
        <v>11185</v>
      </c>
      <c r="F187" s="24">
        <v>68.977895000000004</v>
      </c>
      <c r="G187" s="25">
        <v>0.24183391437708099</v>
      </c>
      <c r="H187" s="29"/>
    </row>
    <row r="188" spans="2:8" x14ac:dyDescent="0.2">
      <c r="B188" s="23" t="s">
        <v>1164</v>
      </c>
      <c r="C188" s="23" t="s">
        <v>1165</v>
      </c>
      <c r="D188" s="23" t="s">
        <v>346</v>
      </c>
      <c r="E188" s="37">
        <v>16142</v>
      </c>
      <c r="F188" s="24">
        <v>68.821416999999997</v>
      </c>
      <c r="G188" s="25">
        <v>0.24128530837433301</v>
      </c>
      <c r="H188" s="29"/>
    </row>
    <row r="189" spans="2:8" x14ac:dyDescent="0.2">
      <c r="B189" s="23" t="s">
        <v>1166</v>
      </c>
      <c r="C189" s="23" t="s">
        <v>1167</v>
      </c>
      <c r="D189" s="23" t="s">
        <v>263</v>
      </c>
      <c r="E189" s="37">
        <v>32661</v>
      </c>
      <c r="F189" s="24">
        <v>68.457455999999993</v>
      </c>
      <c r="G189" s="25">
        <v>0.24000927475065401</v>
      </c>
      <c r="H189" s="29"/>
    </row>
    <row r="190" spans="2:8" x14ac:dyDescent="0.2">
      <c r="B190" s="23" t="s">
        <v>1168</v>
      </c>
      <c r="C190" s="23" t="s">
        <v>1169</v>
      </c>
      <c r="D190" s="23" t="s">
        <v>346</v>
      </c>
      <c r="E190" s="37">
        <v>10990</v>
      </c>
      <c r="F190" s="24">
        <v>68.352305000000001</v>
      </c>
      <c r="G190" s="25">
        <v>0.23964061928602101</v>
      </c>
      <c r="H190" s="29"/>
    </row>
    <row r="191" spans="2:8" x14ac:dyDescent="0.2">
      <c r="B191" s="23" t="s">
        <v>1170</v>
      </c>
      <c r="C191" s="23" t="s">
        <v>1171</v>
      </c>
      <c r="D191" s="23" t="s">
        <v>416</v>
      </c>
      <c r="E191" s="37">
        <v>13481</v>
      </c>
      <c r="F191" s="24">
        <v>68.166676499999994</v>
      </c>
      <c r="G191" s="25">
        <v>0.238989812722919</v>
      </c>
      <c r="H191" s="29"/>
    </row>
    <row r="192" spans="2:8" x14ac:dyDescent="0.2">
      <c r="B192" s="23" t="s">
        <v>1172</v>
      </c>
      <c r="C192" s="23" t="s">
        <v>1173</v>
      </c>
      <c r="D192" s="23" t="s">
        <v>436</v>
      </c>
      <c r="E192" s="37">
        <v>22799</v>
      </c>
      <c r="F192" s="24">
        <v>67.998017500000003</v>
      </c>
      <c r="G192" s="25">
        <v>0.23839850059075099</v>
      </c>
      <c r="H192" s="29"/>
    </row>
    <row r="193" spans="2:8" x14ac:dyDescent="0.2">
      <c r="B193" s="23" t="s">
        <v>1174</v>
      </c>
      <c r="C193" s="23" t="s">
        <v>1175</v>
      </c>
      <c r="D193" s="23" t="s">
        <v>1176</v>
      </c>
      <c r="E193" s="37">
        <v>77554</v>
      </c>
      <c r="F193" s="24">
        <v>67.704642000000007</v>
      </c>
      <c r="G193" s="25">
        <v>0.237369937084321</v>
      </c>
      <c r="H193" s="29"/>
    </row>
    <row r="194" spans="2:8" x14ac:dyDescent="0.2">
      <c r="B194" s="23" t="s">
        <v>1177</v>
      </c>
      <c r="C194" s="23" t="s">
        <v>1178</v>
      </c>
      <c r="D194" s="23" t="s">
        <v>416</v>
      </c>
      <c r="E194" s="37">
        <v>12966</v>
      </c>
      <c r="F194" s="24">
        <v>66.787865999999994</v>
      </c>
      <c r="G194" s="25">
        <v>0.23415575479176301</v>
      </c>
      <c r="H194" s="29"/>
    </row>
    <row r="195" spans="2:8" x14ac:dyDescent="0.2">
      <c r="B195" s="23" t="s">
        <v>1179</v>
      </c>
      <c r="C195" s="23" t="s">
        <v>1180</v>
      </c>
      <c r="D195" s="23" t="s">
        <v>276</v>
      </c>
      <c r="E195" s="37">
        <v>6865</v>
      </c>
      <c r="F195" s="24">
        <v>66.333062499999997</v>
      </c>
      <c r="G195" s="25">
        <v>0.23256123076812599</v>
      </c>
      <c r="H195" s="29"/>
    </row>
    <row r="196" spans="2:8" x14ac:dyDescent="0.2">
      <c r="B196" s="23" t="s">
        <v>1181</v>
      </c>
      <c r="C196" s="23" t="s">
        <v>1182</v>
      </c>
      <c r="D196" s="23" t="s">
        <v>294</v>
      </c>
      <c r="E196" s="37">
        <v>47195</v>
      </c>
      <c r="F196" s="24">
        <v>66.261780000000002</v>
      </c>
      <c r="G196" s="25">
        <v>0.23231131699500199</v>
      </c>
      <c r="H196" s="29"/>
    </row>
    <row r="197" spans="2:8" x14ac:dyDescent="0.2">
      <c r="B197" s="23" t="s">
        <v>1183</v>
      </c>
      <c r="C197" s="23" t="s">
        <v>1184</v>
      </c>
      <c r="D197" s="23" t="s">
        <v>421</v>
      </c>
      <c r="E197" s="37">
        <v>7047</v>
      </c>
      <c r="F197" s="24">
        <v>66.055054499999997</v>
      </c>
      <c r="G197" s="25">
        <v>0.231586545140678</v>
      </c>
      <c r="H197" s="29"/>
    </row>
    <row r="198" spans="2:8" x14ac:dyDescent="0.2">
      <c r="B198" s="23" t="s">
        <v>1185</v>
      </c>
      <c r="C198" s="23" t="s">
        <v>1186</v>
      </c>
      <c r="D198" s="23" t="s">
        <v>297</v>
      </c>
      <c r="E198" s="37">
        <v>10706</v>
      </c>
      <c r="F198" s="24">
        <v>65.03895</v>
      </c>
      <c r="G198" s="25">
        <v>0.22802412085024101</v>
      </c>
      <c r="H198" s="29"/>
    </row>
    <row r="199" spans="2:8" x14ac:dyDescent="0.2">
      <c r="B199" s="23" t="s">
        <v>1187</v>
      </c>
      <c r="C199" s="23" t="s">
        <v>1188</v>
      </c>
      <c r="D199" s="23" t="s">
        <v>302</v>
      </c>
      <c r="E199" s="37">
        <v>193264</v>
      </c>
      <c r="F199" s="24">
        <v>64.163647999999995</v>
      </c>
      <c r="G199" s="25">
        <v>0.22495534484711599</v>
      </c>
      <c r="H199" s="29"/>
    </row>
    <row r="200" spans="2:8" x14ac:dyDescent="0.2">
      <c r="B200" s="23" t="s">
        <v>1189</v>
      </c>
      <c r="C200" s="23" t="s">
        <v>1190</v>
      </c>
      <c r="D200" s="23" t="s">
        <v>413</v>
      </c>
      <c r="E200" s="37">
        <v>67430</v>
      </c>
      <c r="F200" s="24">
        <v>63.782037000000003</v>
      </c>
      <c r="G200" s="25">
        <v>0.223617430985011</v>
      </c>
      <c r="H200" s="29"/>
    </row>
    <row r="201" spans="2:8" x14ac:dyDescent="0.2">
      <c r="B201" s="23" t="s">
        <v>1191</v>
      </c>
      <c r="C201" s="23" t="s">
        <v>1192</v>
      </c>
      <c r="D201" s="23" t="s">
        <v>266</v>
      </c>
      <c r="E201" s="37">
        <v>54661</v>
      </c>
      <c r="F201" s="24">
        <v>63.040531299999998</v>
      </c>
      <c r="G201" s="25">
        <v>0.22101773979460901</v>
      </c>
      <c r="H201" s="29"/>
    </row>
    <row r="202" spans="2:8" x14ac:dyDescent="0.2">
      <c r="B202" s="23" t="s">
        <v>1193</v>
      </c>
      <c r="C202" s="23" t="s">
        <v>1194</v>
      </c>
      <c r="D202" s="23" t="s">
        <v>341</v>
      </c>
      <c r="E202" s="37">
        <v>28368</v>
      </c>
      <c r="F202" s="24">
        <v>62.324496000000003</v>
      </c>
      <c r="G202" s="25">
        <v>0.21850734687190301</v>
      </c>
      <c r="H202" s="29"/>
    </row>
    <row r="203" spans="2:8" x14ac:dyDescent="0.2">
      <c r="B203" s="23" t="s">
        <v>1195</v>
      </c>
      <c r="C203" s="23" t="s">
        <v>1196</v>
      </c>
      <c r="D203" s="23" t="s">
        <v>413</v>
      </c>
      <c r="E203" s="37">
        <v>5728</v>
      </c>
      <c r="F203" s="24">
        <v>60.562144000000004</v>
      </c>
      <c r="G203" s="25">
        <v>0.212328606818002</v>
      </c>
      <c r="H203" s="29"/>
    </row>
    <row r="204" spans="2:8" x14ac:dyDescent="0.2">
      <c r="B204" s="23" t="s">
        <v>1197</v>
      </c>
      <c r="C204" s="23" t="s">
        <v>1198</v>
      </c>
      <c r="D204" s="23" t="s">
        <v>413</v>
      </c>
      <c r="E204" s="37">
        <v>39700</v>
      </c>
      <c r="F204" s="24">
        <v>59.716740000000001</v>
      </c>
      <c r="G204" s="25">
        <v>0.209364652082213</v>
      </c>
      <c r="H204" s="29"/>
    </row>
    <row r="205" spans="2:8" x14ac:dyDescent="0.2">
      <c r="B205" s="23" t="s">
        <v>1199</v>
      </c>
      <c r="C205" s="23" t="s">
        <v>1200</v>
      </c>
      <c r="D205" s="23" t="s">
        <v>487</v>
      </c>
      <c r="E205" s="37">
        <v>3302</v>
      </c>
      <c r="F205" s="24">
        <v>59.379866</v>
      </c>
      <c r="G205" s="25">
        <v>0.208183584465234</v>
      </c>
      <c r="H205" s="29"/>
    </row>
    <row r="206" spans="2:8" x14ac:dyDescent="0.2">
      <c r="B206" s="23" t="s">
        <v>1201</v>
      </c>
      <c r="C206" s="23" t="s">
        <v>1202</v>
      </c>
      <c r="D206" s="23" t="s">
        <v>252</v>
      </c>
      <c r="E206" s="37">
        <v>94045</v>
      </c>
      <c r="F206" s="24">
        <v>57.837674999999997</v>
      </c>
      <c r="G206" s="25">
        <v>0.202776720625056</v>
      </c>
      <c r="H206" s="29"/>
    </row>
    <row r="207" spans="2:8" x14ac:dyDescent="0.2">
      <c r="B207" s="23" t="s">
        <v>1203</v>
      </c>
      <c r="C207" s="23" t="s">
        <v>1204</v>
      </c>
      <c r="D207" s="23" t="s">
        <v>643</v>
      </c>
      <c r="E207" s="37">
        <v>53298</v>
      </c>
      <c r="F207" s="24">
        <v>57.732393600000002</v>
      </c>
      <c r="G207" s="25">
        <v>0.20240760798290999</v>
      </c>
      <c r="H207" s="29"/>
    </row>
    <row r="208" spans="2:8" x14ac:dyDescent="0.2">
      <c r="B208" s="23" t="s">
        <v>1205</v>
      </c>
      <c r="C208" s="23" t="s">
        <v>1206</v>
      </c>
      <c r="D208" s="23" t="s">
        <v>286</v>
      </c>
      <c r="E208" s="37">
        <v>5550</v>
      </c>
      <c r="F208" s="24">
        <v>56.5212</v>
      </c>
      <c r="G208" s="25">
        <v>0.198161208620383</v>
      </c>
      <c r="H208" s="29"/>
    </row>
    <row r="209" spans="2:8" x14ac:dyDescent="0.2">
      <c r="B209" s="23" t="s">
        <v>1207</v>
      </c>
      <c r="C209" s="23" t="s">
        <v>1208</v>
      </c>
      <c r="D209" s="23" t="s">
        <v>283</v>
      </c>
      <c r="E209" s="37">
        <v>69226</v>
      </c>
      <c r="F209" s="24">
        <v>56.038446999999998</v>
      </c>
      <c r="G209" s="25">
        <v>0.19646869469737499</v>
      </c>
      <c r="H209" s="29"/>
    </row>
    <row r="210" spans="2:8" x14ac:dyDescent="0.2">
      <c r="B210" s="23" t="s">
        <v>1209</v>
      </c>
      <c r="C210" s="23" t="s">
        <v>1210</v>
      </c>
      <c r="D210" s="23" t="s">
        <v>433</v>
      </c>
      <c r="E210" s="37">
        <v>4545</v>
      </c>
      <c r="F210" s="24">
        <v>55.944405000000003</v>
      </c>
      <c r="G210" s="25">
        <v>0.19613898697034399</v>
      </c>
      <c r="H210" s="29"/>
    </row>
    <row r="211" spans="2:8" x14ac:dyDescent="0.2">
      <c r="B211" s="23" t="s">
        <v>1211</v>
      </c>
      <c r="C211" s="23" t="s">
        <v>1212</v>
      </c>
      <c r="D211" s="23" t="s">
        <v>413</v>
      </c>
      <c r="E211" s="37">
        <v>13535</v>
      </c>
      <c r="F211" s="24">
        <v>55.439360000000001</v>
      </c>
      <c r="G211" s="25">
        <v>0.19436831813090499</v>
      </c>
      <c r="H211" s="29"/>
    </row>
    <row r="212" spans="2:8" x14ac:dyDescent="0.2">
      <c r="B212" s="23" t="s">
        <v>1213</v>
      </c>
      <c r="C212" s="23" t="s">
        <v>1214</v>
      </c>
      <c r="D212" s="23" t="s">
        <v>487</v>
      </c>
      <c r="E212" s="37">
        <v>22783</v>
      </c>
      <c r="F212" s="24">
        <v>54.246322999999997</v>
      </c>
      <c r="G212" s="25">
        <v>0.19018557512741499</v>
      </c>
      <c r="H212" s="29"/>
    </row>
    <row r="213" spans="2:8" x14ac:dyDescent="0.2">
      <c r="B213" s="23" t="s">
        <v>1215</v>
      </c>
      <c r="C213" s="23" t="s">
        <v>1216</v>
      </c>
      <c r="D213" s="23" t="s">
        <v>854</v>
      </c>
      <c r="E213" s="37">
        <v>17044</v>
      </c>
      <c r="F213" s="24">
        <v>54.191398</v>
      </c>
      <c r="G213" s="25">
        <v>0.18999301013616501</v>
      </c>
      <c r="H213" s="29"/>
    </row>
    <row r="214" spans="2:8" x14ac:dyDescent="0.2">
      <c r="B214" s="23" t="s">
        <v>1217</v>
      </c>
      <c r="C214" s="23" t="s">
        <v>1218</v>
      </c>
      <c r="D214" s="23" t="s">
        <v>1219</v>
      </c>
      <c r="E214" s="37">
        <v>13790</v>
      </c>
      <c r="F214" s="24">
        <v>53.263874999999999</v>
      </c>
      <c r="G214" s="25">
        <v>0.186741149264435</v>
      </c>
      <c r="H214" s="29"/>
    </row>
    <row r="215" spans="2:8" x14ac:dyDescent="0.2">
      <c r="B215" s="23" t="s">
        <v>1220</v>
      </c>
      <c r="C215" s="23" t="s">
        <v>1221</v>
      </c>
      <c r="D215" s="23" t="s">
        <v>283</v>
      </c>
      <c r="E215" s="37">
        <v>111193</v>
      </c>
      <c r="F215" s="24">
        <v>53.239208400000003</v>
      </c>
      <c r="G215" s="25">
        <v>0.186654669089411</v>
      </c>
      <c r="H215" s="29"/>
    </row>
    <row r="216" spans="2:8" x14ac:dyDescent="0.2">
      <c r="B216" s="23" t="s">
        <v>1222</v>
      </c>
      <c r="C216" s="23" t="s">
        <v>1223</v>
      </c>
      <c r="D216" s="23" t="s">
        <v>255</v>
      </c>
      <c r="E216" s="37">
        <v>29556</v>
      </c>
      <c r="F216" s="24">
        <v>53.153510400000002</v>
      </c>
      <c r="G216" s="25">
        <v>0.18635421511362299</v>
      </c>
      <c r="H216" s="29"/>
    </row>
    <row r="217" spans="2:8" x14ac:dyDescent="0.2">
      <c r="B217" s="23" t="s">
        <v>1224</v>
      </c>
      <c r="C217" s="23" t="s">
        <v>1225</v>
      </c>
      <c r="D217" s="23" t="s">
        <v>433</v>
      </c>
      <c r="E217" s="37">
        <v>8063</v>
      </c>
      <c r="F217" s="24">
        <v>52.925531999999997</v>
      </c>
      <c r="G217" s="25">
        <v>0.185554931388519</v>
      </c>
      <c r="H217" s="29"/>
    </row>
    <row r="218" spans="2:8" x14ac:dyDescent="0.2">
      <c r="B218" s="23" t="s">
        <v>1226</v>
      </c>
      <c r="C218" s="23" t="s">
        <v>1227</v>
      </c>
      <c r="D218" s="23" t="s">
        <v>424</v>
      </c>
      <c r="E218" s="37">
        <v>14737</v>
      </c>
      <c r="F218" s="24">
        <v>52.279507500000001</v>
      </c>
      <c r="G218" s="25">
        <v>0.183289993706404</v>
      </c>
      <c r="H218" s="29"/>
    </row>
    <row r="219" spans="2:8" x14ac:dyDescent="0.2">
      <c r="B219" s="23" t="s">
        <v>1228</v>
      </c>
      <c r="C219" s="23" t="s">
        <v>1229</v>
      </c>
      <c r="D219" s="23" t="s">
        <v>382</v>
      </c>
      <c r="E219" s="37">
        <v>6904</v>
      </c>
      <c r="F219" s="24">
        <v>51.707507999999997</v>
      </c>
      <c r="G219" s="25">
        <v>0.18128458489961499</v>
      </c>
      <c r="H219" s="29"/>
    </row>
    <row r="220" spans="2:8" x14ac:dyDescent="0.2">
      <c r="B220" s="23" t="s">
        <v>1230</v>
      </c>
      <c r="C220" s="23" t="s">
        <v>1231</v>
      </c>
      <c r="D220" s="23" t="s">
        <v>252</v>
      </c>
      <c r="E220" s="37">
        <v>163333</v>
      </c>
      <c r="F220" s="24">
        <v>51.335561900000002</v>
      </c>
      <c r="G220" s="25">
        <v>0.17998055581464101</v>
      </c>
      <c r="H220" s="29"/>
    </row>
    <row r="221" spans="2:8" x14ac:dyDescent="0.2">
      <c r="B221" s="23" t="s">
        <v>1232</v>
      </c>
      <c r="C221" s="23" t="s">
        <v>1233</v>
      </c>
      <c r="D221" s="23" t="s">
        <v>286</v>
      </c>
      <c r="E221" s="37">
        <v>3336</v>
      </c>
      <c r="F221" s="24">
        <v>50.200127999999999</v>
      </c>
      <c r="G221" s="25">
        <v>0.17599976712061899</v>
      </c>
      <c r="H221" s="29"/>
    </row>
    <row r="222" spans="2:8" x14ac:dyDescent="0.2">
      <c r="B222" s="23" t="s">
        <v>1234</v>
      </c>
      <c r="C222" s="23" t="s">
        <v>1235</v>
      </c>
      <c r="D222" s="23" t="s">
        <v>413</v>
      </c>
      <c r="E222" s="37">
        <v>20344</v>
      </c>
      <c r="F222" s="24">
        <v>47.940635999999998</v>
      </c>
      <c r="G222" s="25">
        <v>0.16807807286097701</v>
      </c>
      <c r="H222" s="29"/>
    </row>
    <row r="223" spans="2:8" x14ac:dyDescent="0.2">
      <c r="B223" s="23" t="s">
        <v>1236</v>
      </c>
      <c r="C223" s="23" t="s">
        <v>1237</v>
      </c>
      <c r="D223" s="23" t="s">
        <v>266</v>
      </c>
      <c r="E223" s="37">
        <v>9325</v>
      </c>
      <c r="F223" s="24">
        <v>47.6460875</v>
      </c>
      <c r="G223" s="25">
        <v>0.16704539686051501</v>
      </c>
      <c r="H223" s="29"/>
    </row>
    <row r="224" spans="2:8" x14ac:dyDescent="0.2">
      <c r="B224" s="23" t="s">
        <v>1238</v>
      </c>
      <c r="C224" s="23" t="s">
        <v>1239</v>
      </c>
      <c r="D224" s="23" t="s">
        <v>315</v>
      </c>
      <c r="E224" s="37">
        <v>16811</v>
      </c>
      <c r="F224" s="24">
        <v>47.255721000000001</v>
      </c>
      <c r="G224" s="25">
        <v>0.165676786543591</v>
      </c>
      <c r="H224" s="29"/>
    </row>
    <row r="225" spans="2:8" x14ac:dyDescent="0.2">
      <c r="B225" s="23" t="s">
        <v>1240</v>
      </c>
      <c r="C225" s="23" t="s">
        <v>1241</v>
      </c>
      <c r="D225" s="23" t="s">
        <v>349</v>
      </c>
      <c r="E225" s="37">
        <v>33579</v>
      </c>
      <c r="F225" s="24">
        <v>47.228863500000003</v>
      </c>
      <c r="G225" s="25">
        <v>0.16558262515528799</v>
      </c>
      <c r="H225" s="29"/>
    </row>
    <row r="226" spans="2:8" x14ac:dyDescent="0.2">
      <c r="B226" s="23" t="s">
        <v>1242</v>
      </c>
      <c r="C226" s="23" t="s">
        <v>1243</v>
      </c>
      <c r="D226" s="23" t="s">
        <v>643</v>
      </c>
      <c r="E226" s="37">
        <v>209540</v>
      </c>
      <c r="F226" s="24">
        <v>47.167453999999999</v>
      </c>
      <c r="G226" s="25">
        <v>0.16536732575009599</v>
      </c>
      <c r="H226" s="29"/>
    </row>
    <row r="227" spans="2:8" x14ac:dyDescent="0.2">
      <c r="B227" s="23" t="s">
        <v>1244</v>
      </c>
      <c r="C227" s="23" t="s">
        <v>1245</v>
      </c>
      <c r="D227" s="23" t="s">
        <v>341</v>
      </c>
      <c r="E227" s="37">
        <v>992</v>
      </c>
      <c r="F227" s="24">
        <v>47.090240000000001</v>
      </c>
      <c r="G227" s="25">
        <v>0.16509661636030201</v>
      </c>
      <c r="H227" s="29"/>
    </row>
    <row r="228" spans="2:8" x14ac:dyDescent="0.2">
      <c r="B228" s="23" t="s">
        <v>1246</v>
      </c>
      <c r="C228" s="23" t="s">
        <v>1247</v>
      </c>
      <c r="D228" s="23" t="s">
        <v>456</v>
      </c>
      <c r="E228" s="37">
        <v>6572</v>
      </c>
      <c r="F228" s="24">
        <v>46.937224000000001</v>
      </c>
      <c r="G228" s="25">
        <v>0.16456014799978799</v>
      </c>
      <c r="H228" s="29"/>
    </row>
    <row r="229" spans="2:8" x14ac:dyDescent="0.2">
      <c r="B229" s="23" t="s">
        <v>1248</v>
      </c>
      <c r="C229" s="23" t="s">
        <v>1249</v>
      </c>
      <c r="D229" s="23" t="s">
        <v>315</v>
      </c>
      <c r="E229" s="37">
        <v>42478</v>
      </c>
      <c r="F229" s="24">
        <v>46.806508200000003</v>
      </c>
      <c r="G229" s="25">
        <v>0.164101863304598</v>
      </c>
      <c r="H229" s="29"/>
    </row>
    <row r="230" spans="2:8" x14ac:dyDescent="0.2">
      <c r="B230" s="23" t="s">
        <v>1250</v>
      </c>
      <c r="C230" s="23" t="s">
        <v>1251</v>
      </c>
      <c r="D230" s="23" t="s">
        <v>487</v>
      </c>
      <c r="E230" s="37">
        <v>2796</v>
      </c>
      <c r="F230" s="24">
        <v>46.435968000000003</v>
      </c>
      <c r="G230" s="25">
        <v>0.16280276325232701</v>
      </c>
      <c r="H230" s="29"/>
    </row>
    <row r="231" spans="2:8" x14ac:dyDescent="0.2">
      <c r="B231" s="23" t="s">
        <v>1252</v>
      </c>
      <c r="C231" s="23" t="s">
        <v>1253</v>
      </c>
      <c r="D231" s="23" t="s">
        <v>508</v>
      </c>
      <c r="E231" s="37">
        <v>29690</v>
      </c>
      <c r="F231" s="24">
        <v>46.369841999999998</v>
      </c>
      <c r="G231" s="25">
        <v>0.16257092797492301</v>
      </c>
      <c r="H231" s="29"/>
    </row>
    <row r="232" spans="2:8" x14ac:dyDescent="0.2">
      <c r="B232" s="23" t="s">
        <v>1254</v>
      </c>
      <c r="C232" s="23" t="s">
        <v>1255</v>
      </c>
      <c r="D232" s="23" t="s">
        <v>424</v>
      </c>
      <c r="E232" s="37">
        <v>17972</v>
      </c>
      <c r="F232" s="24">
        <v>45.711781999999999</v>
      </c>
      <c r="G232" s="25">
        <v>0.16026379428093299</v>
      </c>
      <c r="H232" s="29"/>
    </row>
    <row r="233" spans="2:8" x14ac:dyDescent="0.2">
      <c r="B233" s="23" t="s">
        <v>1256</v>
      </c>
      <c r="C233" s="23" t="s">
        <v>1257</v>
      </c>
      <c r="D233" s="23" t="s">
        <v>291</v>
      </c>
      <c r="E233" s="37">
        <v>16916</v>
      </c>
      <c r="F233" s="24">
        <v>44.253947599999996</v>
      </c>
      <c r="G233" s="25">
        <v>0.15515268151842301</v>
      </c>
      <c r="H233" s="29"/>
    </row>
    <row r="234" spans="2:8" x14ac:dyDescent="0.2">
      <c r="B234" s="23" t="s">
        <v>1258</v>
      </c>
      <c r="C234" s="23" t="s">
        <v>1259</v>
      </c>
      <c r="D234" s="23" t="s">
        <v>294</v>
      </c>
      <c r="E234" s="37">
        <v>81672</v>
      </c>
      <c r="F234" s="24">
        <v>44.013040799999999</v>
      </c>
      <c r="G234" s="25">
        <v>0.15430807130751301</v>
      </c>
      <c r="H234" s="29"/>
    </row>
    <row r="235" spans="2:8" x14ac:dyDescent="0.2">
      <c r="B235" s="23" t="s">
        <v>1260</v>
      </c>
      <c r="C235" s="23" t="s">
        <v>1261</v>
      </c>
      <c r="D235" s="23" t="s">
        <v>263</v>
      </c>
      <c r="E235" s="37">
        <v>10665</v>
      </c>
      <c r="F235" s="24">
        <v>42.905295000000002</v>
      </c>
      <c r="G235" s="25">
        <v>0.15042435605426099</v>
      </c>
      <c r="H235" s="29"/>
    </row>
    <row r="236" spans="2:8" x14ac:dyDescent="0.2">
      <c r="B236" s="23" t="s">
        <v>1262</v>
      </c>
      <c r="C236" s="23" t="s">
        <v>1263</v>
      </c>
      <c r="D236" s="23" t="s">
        <v>252</v>
      </c>
      <c r="E236" s="37">
        <v>190720</v>
      </c>
      <c r="F236" s="24">
        <v>42.81664</v>
      </c>
      <c r="G236" s="25">
        <v>0.150113534947309</v>
      </c>
      <c r="H236" s="29"/>
    </row>
    <row r="237" spans="2:8" x14ac:dyDescent="0.2">
      <c r="B237" s="23" t="s">
        <v>1264</v>
      </c>
      <c r="C237" s="23" t="s">
        <v>1265</v>
      </c>
      <c r="D237" s="23" t="s">
        <v>379</v>
      </c>
      <c r="E237" s="37">
        <v>8988</v>
      </c>
      <c r="F237" s="24">
        <v>41.03022</v>
      </c>
      <c r="G237" s="25">
        <v>0.143850413387547</v>
      </c>
      <c r="H237" s="29"/>
    </row>
    <row r="238" spans="2:8" x14ac:dyDescent="0.2">
      <c r="B238" s="23" t="s">
        <v>1266</v>
      </c>
      <c r="C238" s="23" t="s">
        <v>1267</v>
      </c>
      <c r="D238" s="23" t="s">
        <v>315</v>
      </c>
      <c r="E238" s="37">
        <v>11538</v>
      </c>
      <c r="F238" s="24">
        <v>39.667644000000003</v>
      </c>
      <c r="G238" s="25">
        <v>0.13907327300487399</v>
      </c>
      <c r="H238" s="29"/>
    </row>
    <row r="239" spans="2:8" x14ac:dyDescent="0.2">
      <c r="B239" s="23" t="s">
        <v>1268</v>
      </c>
      <c r="C239" s="23" t="s">
        <v>1269</v>
      </c>
      <c r="D239" s="23" t="s">
        <v>266</v>
      </c>
      <c r="E239" s="37">
        <v>22473</v>
      </c>
      <c r="F239" s="24">
        <v>39.469329899999998</v>
      </c>
      <c r="G239" s="25">
        <v>0.13837799120366501</v>
      </c>
      <c r="H239" s="29"/>
    </row>
    <row r="240" spans="2:8" x14ac:dyDescent="0.2">
      <c r="B240" s="23" t="s">
        <v>1270</v>
      </c>
      <c r="C240" s="23" t="s">
        <v>1271</v>
      </c>
      <c r="D240" s="23" t="s">
        <v>294</v>
      </c>
      <c r="E240" s="37">
        <v>33115</v>
      </c>
      <c r="F240" s="24">
        <v>39.360489000000001</v>
      </c>
      <c r="G240" s="25">
        <v>0.13799639908794001</v>
      </c>
      <c r="H240" s="29"/>
    </row>
    <row r="241" spans="2:8" x14ac:dyDescent="0.2">
      <c r="B241" s="23" t="s">
        <v>1272</v>
      </c>
      <c r="C241" s="23" t="s">
        <v>1273</v>
      </c>
      <c r="D241" s="23" t="s">
        <v>991</v>
      </c>
      <c r="E241" s="37">
        <v>12266</v>
      </c>
      <c r="F241" s="24">
        <v>39.165337999999998</v>
      </c>
      <c r="G241" s="25">
        <v>0.13731220699676999</v>
      </c>
      <c r="H241" s="29"/>
    </row>
    <row r="242" spans="2:8" x14ac:dyDescent="0.2">
      <c r="B242" s="23" t="s">
        <v>1274</v>
      </c>
      <c r="C242" s="23" t="s">
        <v>1275</v>
      </c>
      <c r="D242" s="23" t="s">
        <v>320</v>
      </c>
      <c r="E242" s="37">
        <v>24206</v>
      </c>
      <c r="F242" s="24">
        <v>39.128999</v>
      </c>
      <c r="G242" s="25">
        <v>0.13718480382486101</v>
      </c>
      <c r="H242" s="29"/>
    </row>
    <row r="243" spans="2:8" x14ac:dyDescent="0.2">
      <c r="B243" s="23" t="s">
        <v>1276</v>
      </c>
      <c r="C243" s="23" t="s">
        <v>1277</v>
      </c>
      <c r="D243" s="23" t="s">
        <v>413</v>
      </c>
      <c r="E243" s="37">
        <v>3059</v>
      </c>
      <c r="F243" s="24">
        <v>38.598461999999998</v>
      </c>
      <c r="G243" s="25">
        <v>0.135324760988937</v>
      </c>
      <c r="H243" s="29"/>
    </row>
    <row r="244" spans="2:8" x14ac:dyDescent="0.2">
      <c r="B244" s="23" t="s">
        <v>1278</v>
      </c>
      <c r="C244" s="23" t="s">
        <v>1279</v>
      </c>
      <c r="D244" s="23" t="s">
        <v>1219</v>
      </c>
      <c r="E244" s="37">
        <v>16127</v>
      </c>
      <c r="F244" s="24">
        <v>38.551593500000003</v>
      </c>
      <c r="G244" s="25">
        <v>0.13516044178470599</v>
      </c>
      <c r="H244" s="29"/>
    </row>
    <row r="245" spans="2:8" x14ac:dyDescent="0.2">
      <c r="B245" s="23" t="s">
        <v>1280</v>
      </c>
      <c r="C245" s="23" t="s">
        <v>1281</v>
      </c>
      <c r="D245" s="23" t="s">
        <v>346</v>
      </c>
      <c r="E245" s="37">
        <v>2895</v>
      </c>
      <c r="F245" s="24">
        <v>38.271900000000002</v>
      </c>
      <c r="G245" s="25">
        <v>0.134179846857435</v>
      </c>
      <c r="H245" s="29"/>
    </row>
    <row r="246" spans="2:8" x14ac:dyDescent="0.2">
      <c r="B246" s="23" t="s">
        <v>1282</v>
      </c>
      <c r="C246" s="23" t="s">
        <v>1283</v>
      </c>
      <c r="D246" s="23" t="s">
        <v>424</v>
      </c>
      <c r="E246" s="37">
        <v>17345</v>
      </c>
      <c r="F246" s="24">
        <v>37.7028265</v>
      </c>
      <c r="G246" s="25">
        <v>0.13218469649697101</v>
      </c>
      <c r="H246" s="29"/>
    </row>
    <row r="247" spans="2:8" x14ac:dyDescent="0.2">
      <c r="B247" s="23" t="s">
        <v>1284</v>
      </c>
      <c r="C247" s="23" t="s">
        <v>1285</v>
      </c>
      <c r="D247" s="23" t="s">
        <v>408</v>
      </c>
      <c r="E247" s="37">
        <v>8981</v>
      </c>
      <c r="F247" s="24">
        <v>36.287730500000002</v>
      </c>
      <c r="G247" s="25">
        <v>0.12722342296290101</v>
      </c>
      <c r="H247" s="29"/>
    </row>
    <row r="248" spans="2:8" x14ac:dyDescent="0.2">
      <c r="B248" s="23" t="s">
        <v>1286</v>
      </c>
      <c r="C248" s="23" t="s">
        <v>1287</v>
      </c>
      <c r="D248" s="23" t="s">
        <v>260</v>
      </c>
      <c r="E248" s="37">
        <v>14659</v>
      </c>
      <c r="F248" s="24">
        <v>36.075799000000004</v>
      </c>
      <c r="G248" s="25">
        <v>0.126480399067713</v>
      </c>
      <c r="H248" s="29"/>
    </row>
    <row r="249" spans="2:8" x14ac:dyDescent="0.2">
      <c r="B249" s="23" t="s">
        <v>1288</v>
      </c>
      <c r="C249" s="23" t="s">
        <v>1289</v>
      </c>
      <c r="D249" s="23" t="s">
        <v>416</v>
      </c>
      <c r="E249" s="37">
        <v>6759</v>
      </c>
      <c r="F249" s="24">
        <v>34.825747499999999</v>
      </c>
      <c r="G249" s="25">
        <v>0.122097765364293</v>
      </c>
      <c r="H249" s="29"/>
    </row>
    <row r="250" spans="2:8" x14ac:dyDescent="0.2">
      <c r="B250" s="23" t="s">
        <v>1290</v>
      </c>
      <c r="C250" s="23" t="s">
        <v>1291</v>
      </c>
      <c r="D250" s="23" t="s">
        <v>397</v>
      </c>
      <c r="E250" s="37">
        <v>10172</v>
      </c>
      <c r="F250" s="24">
        <v>34.366101999999998</v>
      </c>
      <c r="G250" s="25">
        <v>0.120486265470149</v>
      </c>
      <c r="H250" s="29"/>
    </row>
    <row r="251" spans="2:8" x14ac:dyDescent="0.2">
      <c r="B251" s="23" t="s">
        <v>1292</v>
      </c>
      <c r="C251" s="23" t="s">
        <v>1293</v>
      </c>
      <c r="D251" s="23" t="s">
        <v>263</v>
      </c>
      <c r="E251" s="37">
        <v>12136</v>
      </c>
      <c r="F251" s="24">
        <v>30.479564</v>
      </c>
      <c r="G251" s="25">
        <v>0.106860208920941</v>
      </c>
      <c r="H251" s="29"/>
    </row>
    <row r="252" spans="2:8" x14ac:dyDescent="0.2">
      <c r="B252" s="23" t="s">
        <v>1294</v>
      </c>
      <c r="C252" s="23" t="s">
        <v>1295</v>
      </c>
      <c r="D252" s="23" t="s">
        <v>397</v>
      </c>
      <c r="E252" s="37">
        <v>5085</v>
      </c>
      <c r="F252" s="24">
        <v>27.89631</v>
      </c>
      <c r="G252" s="25">
        <v>9.7803417224844397E-2</v>
      </c>
      <c r="H252" s="29"/>
    </row>
    <row r="253" spans="2:8" x14ac:dyDescent="0.2">
      <c r="B253" s="23" t="s">
        <v>1296</v>
      </c>
      <c r="C253" s="23" t="s">
        <v>1297</v>
      </c>
      <c r="D253" s="23" t="s">
        <v>260</v>
      </c>
      <c r="E253" s="37">
        <v>84311</v>
      </c>
      <c r="F253" s="24">
        <v>26.439929599999999</v>
      </c>
      <c r="G253" s="25">
        <v>9.2697402131834403E-2</v>
      </c>
      <c r="H253" s="29"/>
    </row>
    <row r="254" spans="2:8" x14ac:dyDescent="0.2">
      <c r="B254" s="23" t="s">
        <v>1298</v>
      </c>
      <c r="C254" s="23" t="s">
        <v>1299</v>
      </c>
      <c r="D254" s="23" t="s">
        <v>263</v>
      </c>
      <c r="E254" s="37">
        <v>2907</v>
      </c>
      <c r="F254" s="24">
        <v>23.287977000000001</v>
      </c>
      <c r="G254" s="25">
        <v>8.1646774460621505E-2</v>
      </c>
      <c r="H254" s="29"/>
    </row>
    <row r="255" spans="2:8" x14ac:dyDescent="0.2">
      <c r="B255" s="23" t="s">
        <v>1300</v>
      </c>
      <c r="C255" s="23" t="s">
        <v>1301</v>
      </c>
      <c r="D255" s="23" t="s">
        <v>286</v>
      </c>
      <c r="E255" s="37">
        <v>5891</v>
      </c>
      <c r="F255" s="24">
        <v>19.278297500000001</v>
      </c>
      <c r="G255" s="25">
        <v>6.7588988428117405E-2</v>
      </c>
      <c r="H255" s="29"/>
    </row>
    <row r="256" spans="2:8" x14ac:dyDescent="0.2">
      <c r="B256" s="23" t="s">
        <v>1302</v>
      </c>
      <c r="C256" s="23" t="s">
        <v>1303</v>
      </c>
      <c r="D256" s="23" t="s">
        <v>854</v>
      </c>
      <c r="E256" s="37">
        <v>25374</v>
      </c>
      <c r="F256" s="24">
        <v>13.219854</v>
      </c>
      <c r="G256" s="25">
        <v>4.6348312605270302E-2</v>
      </c>
      <c r="H256" s="29"/>
    </row>
    <row r="257" spans="2:9" x14ac:dyDescent="0.2">
      <c r="B257" s="22" t="s">
        <v>79</v>
      </c>
      <c r="C257" s="22"/>
      <c r="D257" s="22"/>
      <c r="E257" s="22"/>
      <c r="F257" s="27">
        <f>SUM(F7:F256)</f>
        <v>28498.632853400013</v>
      </c>
      <c r="G257" s="28">
        <f>SUM(G7:G256)</f>
        <v>99.91513857204545</v>
      </c>
      <c r="H257" s="22"/>
      <c r="I257" s="15"/>
    </row>
    <row r="258" spans="2:9" x14ac:dyDescent="0.2">
      <c r="B258" s="22" t="s">
        <v>375</v>
      </c>
      <c r="C258" s="22"/>
      <c r="D258" s="22"/>
      <c r="E258" s="22"/>
      <c r="F258" s="53" t="s">
        <v>376</v>
      </c>
      <c r="G258" s="54" t="s">
        <v>376</v>
      </c>
      <c r="H258" s="22"/>
      <c r="I258" s="15"/>
    </row>
    <row r="259" spans="2:9" x14ac:dyDescent="0.2">
      <c r="B259" s="22" t="s">
        <v>79</v>
      </c>
      <c r="C259" s="22"/>
      <c r="D259" s="22"/>
      <c r="E259" s="22"/>
      <c r="F259" s="49" t="s">
        <v>376</v>
      </c>
      <c r="G259" s="50" t="s">
        <v>376</v>
      </c>
      <c r="H259" s="22"/>
      <c r="I259" s="15"/>
    </row>
    <row r="260" spans="2:9" x14ac:dyDescent="0.2">
      <c r="B260" s="41" t="s">
        <v>97</v>
      </c>
      <c r="C260" s="41"/>
      <c r="D260" s="41"/>
      <c r="E260" s="41"/>
      <c r="F260" s="42">
        <f>F257</f>
        <v>28498.632853400013</v>
      </c>
      <c r="G260" s="43">
        <f>G257</f>
        <v>99.91513857204545</v>
      </c>
      <c r="H260" s="22"/>
      <c r="I260" s="15"/>
    </row>
    <row r="261" spans="2:9" x14ac:dyDescent="0.2">
      <c r="B261" s="22" t="s">
        <v>22</v>
      </c>
      <c r="C261" s="22"/>
      <c r="D261" s="22"/>
      <c r="E261" s="22"/>
      <c r="F261" s="27">
        <v>392.1437722</v>
      </c>
      <c r="G261" s="28">
        <v>1.37484136663956</v>
      </c>
      <c r="H261" s="29">
        <v>6.1600000000000002E-2</v>
      </c>
      <c r="I261" s="16"/>
    </row>
    <row r="262" spans="2:9" x14ac:dyDescent="0.2">
      <c r="B262" s="23"/>
      <c r="C262" s="23"/>
      <c r="D262" s="23"/>
      <c r="E262" s="23"/>
      <c r="F262" s="24"/>
      <c r="G262" s="25"/>
      <c r="H262" s="23"/>
    </row>
    <row r="263" spans="2:9" x14ac:dyDescent="0.2">
      <c r="B263" s="36" t="s">
        <v>24</v>
      </c>
      <c r="C263" s="36"/>
      <c r="D263" s="36"/>
      <c r="E263" s="36"/>
      <c r="F263" s="27">
        <f>F264-(F257+F261)</f>
        <v>-367.9388848000126</v>
      </c>
      <c r="G263" s="28">
        <f>G264-(G257+G261)</f>
        <v>-1.2899799386850077</v>
      </c>
      <c r="H263" s="22"/>
      <c r="I263" s="15"/>
    </row>
    <row r="264" spans="2:9" x14ac:dyDescent="0.2">
      <c r="B264" s="30" t="s">
        <v>23</v>
      </c>
      <c r="C264" s="30"/>
      <c r="D264" s="30"/>
      <c r="E264" s="30"/>
      <c r="F264" s="31">
        <v>28522.837740800001</v>
      </c>
      <c r="G264" s="32">
        <v>100</v>
      </c>
      <c r="H264" s="34"/>
      <c r="I264" s="15"/>
    </row>
    <row r="268" spans="2:9" x14ac:dyDescent="0.2">
      <c r="B268" s="65" t="s">
        <v>1465</v>
      </c>
    </row>
    <row r="269" spans="2:9" x14ac:dyDescent="0.2">
      <c r="B269" s="65"/>
    </row>
    <row r="270" spans="2:9" x14ac:dyDescent="0.2">
      <c r="B270" s="81" t="s">
        <v>1466</v>
      </c>
    </row>
    <row r="271" spans="2:9" x14ac:dyDescent="0.2">
      <c r="B271" s="81" t="s">
        <v>1483</v>
      </c>
    </row>
    <row r="272" spans="2:9" x14ac:dyDescent="0.2">
      <c r="B272" s="81" t="s">
        <v>1484</v>
      </c>
    </row>
    <row r="273" spans="2:4" x14ac:dyDescent="0.2">
      <c r="B273" s="65"/>
    </row>
    <row r="274" spans="2:4" ht="22.5" x14ac:dyDescent="0.2">
      <c r="B274" s="82" t="s">
        <v>1468</v>
      </c>
      <c r="C274" s="88" t="s">
        <v>1469</v>
      </c>
      <c r="D274" s="87" t="s">
        <v>1470</v>
      </c>
    </row>
    <row r="275" spans="2:4" x14ac:dyDescent="0.2">
      <c r="B275" s="83" t="s">
        <v>1535</v>
      </c>
      <c r="C275" s="118">
        <v>9.8789999999999996</v>
      </c>
      <c r="D275" s="90">
        <v>8.4553999999999991</v>
      </c>
    </row>
    <row r="276" spans="2:4" x14ac:dyDescent="0.2">
      <c r="B276" s="65"/>
    </row>
    <row r="277" spans="2:4" x14ac:dyDescent="0.2">
      <c r="B277" s="81" t="s">
        <v>1485</v>
      </c>
    </row>
    <row r="278" spans="2:4" x14ac:dyDescent="0.2">
      <c r="B278" s="81" t="s">
        <v>1486</v>
      </c>
    </row>
    <row r="279" spans="2:4" x14ac:dyDescent="0.2">
      <c r="B279" s="81" t="s">
        <v>1487</v>
      </c>
    </row>
    <row r="280" spans="2:4" x14ac:dyDescent="0.2">
      <c r="B280" s="84" t="s">
        <v>1505</v>
      </c>
    </row>
    <row r="281" spans="2:4" x14ac:dyDescent="0.2">
      <c r="B281" s="81" t="s">
        <v>1488</v>
      </c>
    </row>
    <row r="283" spans="2:4" x14ac:dyDescent="0.2">
      <c r="B283" s="15" t="s">
        <v>26</v>
      </c>
    </row>
    <row r="301" spans="2:2" x14ac:dyDescent="0.2">
      <c r="B301" s="65" t="s">
        <v>1431</v>
      </c>
    </row>
    <row r="302" spans="2:2" x14ac:dyDescent="0.2">
      <c r="B302" s="66" t="s">
        <v>1441</v>
      </c>
    </row>
  </sheetData>
  <mergeCells count="1">
    <mergeCell ref="B1:C1"/>
  </mergeCells>
  <conditionalFormatting sqref="G1:G3 G5:G319">
    <cfRule type="cellIs" dxfId="3" priority="2" stopIfTrue="1" operator="between">
      <formula>0.009</formula>
      <formula>-0.009</formula>
    </cfRule>
  </conditionalFormatting>
  <hyperlinks>
    <hyperlink ref="A2" location="Index!A1" display="-" xr:uid="{00F44BF7-1270-4751-BE65-22335D784904}"/>
  </hyperlinks>
  <pageMargins left="0.7" right="0.7" top="0.75" bottom="0.75" header="0.3" footer="0.3"/>
  <pageSetup paperSize="9" scale="55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266" min="1" max="7" man="1"/>
  </row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3C363-86BD-4D50-9D0D-923C8F565672}">
  <dimension ref="A1:I215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66.7109375" style="6" bestFit="1" customWidth="1"/>
    <col min="3" max="3" width="18.85546875" style="6" bestFit="1" customWidth="1"/>
    <col min="4" max="4" width="32.140625" style="6" bestFit="1" customWidth="1"/>
    <col min="5" max="5" width="19" style="6" customWidth="1"/>
    <col min="6" max="6" width="22.85546875" style="8" bestFit="1" customWidth="1"/>
    <col min="7" max="7" width="12.140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33" t="s">
        <v>19</v>
      </c>
      <c r="C1" s="134"/>
      <c r="D1" s="10"/>
      <c r="F1" s="5"/>
      <c r="G1" s="13"/>
    </row>
    <row r="2" spans="1:8" s="1" customFormat="1" ht="15" x14ac:dyDescent="0.25">
      <c r="A2" s="64" t="s">
        <v>1457</v>
      </c>
      <c r="F2" s="5"/>
      <c r="G2" s="13"/>
    </row>
    <row r="3" spans="1:8" s="1" customFormat="1" ht="12" x14ac:dyDescent="0.2">
      <c r="B3" s="7" t="s">
        <v>1464</v>
      </c>
      <c r="C3" s="2"/>
      <c r="D3" s="3"/>
      <c r="E3" s="3"/>
      <c r="F3" s="4"/>
      <c r="G3" s="13"/>
    </row>
    <row r="4" spans="1:8" s="1" customFormat="1" ht="25.5" customHeight="1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56" t="s">
        <v>6</v>
      </c>
    </row>
    <row r="5" spans="1:8" x14ac:dyDescent="0.2">
      <c r="B5" s="22" t="s">
        <v>249</v>
      </c>
      <c r="C5" s="23"/>
      <c r="D5" s="23"/>
      <c r="E5" s="23"/>
      <c r="F5" s="24"/>
      <c r="G5" s="25"/>
      <c r="H5" s="23"/>
    </row>
    <row r="6" spans="1:8" x14ac:dyDescent="0.2">
      <c r="B6" s="22" t="s">
        <v>198</v>
      </c>
      <c r="C6" s="23"/>
      <c r="D6" s="23"/>
      <c r="E6" s="23"/>
      <c r="F6" s="24"/>
      <c r="G6" s="25"/>
      <c r="H6" s="23"/>
    </row>
    <row r="7" spans="1:8" x14ac:dyDescent="0.2">
      <c r="B7" s="23" t="s">
        <v>250</v>
      </c>
      <c r="C7" s="23" t="s">
        <v>251</v>
      </c>
      <c r="D7" s="23" t="s">
        <v>252</v>
      </c>
      <c r="E7" s="37">
        <v>2834731</v>
      </c>
      <c r="F7" s="24">
        <v>20737.474630500001</v>
      </c>
      <c r="G7" s="25">
        <v>7.8661406179623397</v>
      </c>
      <c r="H7" s="29"/>
    </row>
    <row r="8" spans="1:8" x14ac:dyDescent="0.2">
      <c r="B8" s="23" t="s">
        <v>256</v>
      </c>
      <c r="C8" s="23" t="s">
        <v>257</v>
      </c>
      <c r="D8" s="23" t="s">
        <v>252</v>
      </c>
      <c r="E8" s="37">
        <v>1209858</v>
      </c>
      <c r="F8" s="24">
        <v>14589.677621999999</v>
      </c>
      <c r="G8" s="25">
        <v>5.53415774052828</v>
      </c>
      <c r="H8" s="29"/>
    </row>
    <row r="9" spans="1:8" x14ac:dyDescent="0.2">
      <c r="B9" s="23" t="s">
        <v>258</v>
      </c>
      <c r="C9" s="23" t="s">
        <v>259</v>
      </c>
      <c r="D9" s="23" t="s">
        <v>260</v>
      </c>
      <c r="E9" s="37">
        <v>683672</v>
      </c>
      <c r="F9" s="24">
        <v>12185.769727999999</v>
      </c>
      <c r="G9" s="25">
        <v>4.6223071963437796</v>
      </c>
      <c r="H9" s="29"/>
    </row>
    <row r="10" spans="1:8" x14ac:dyDescent="0.2">
      <c r="B10" s="23" t="s">
        <v>264</v>
      </c>
      <c r="C10" s="23" t="s">
        <v>265</v>
      </c>
      <c r="D10" s="23" t="s">
        <v>266</v>
      </c>
      <c r="E10" s="37">
        <v>290068</v>
      </c>
      <c r="F10" s="24">
        <v>10164.272788</v>
      </c>
      <c r="G10" s="25">
        <v>3.85551280733783</v>
      </c>
      <c r="H10" s="29"/>
    </row>
    <row r="11" spans="1:8" x14ac:dyDescent="0.2">
      <c r="B11" s="23" t="s">
        <v>267</v>
      </c>
      <c r="C11" s="23" t="s">
        <v>268</v>
      </c>
      <c r="D11" s="23" t="s">
        <v>252</v>
      </c>
      <c r="E11" s="37">
        <v>1019230</v>
      </c>
      <c r="F11" s="24">
        <v>9982.3386200000004</v>
      </c>
      <c r="G11" s="25">
        <v>3.7865015234568502</v>
      </c>
      <c r="H11" s="29"/>
    </row>
    <row r="12" spans="1:8" x14ac:dyDescent="0.2">
      <c r="B12" s="23" t="s">
        <v>253</v>
      </c>
      <c r="C12" s="23" t="s">
        <v>254</v>
      </c>
      <c r="D12" s="23" t="s">
        <v>255</v>
      </c>
      <c r="E12" s="37">
        <v>702201</v>
      </c>
      <c r="F12" s="24">
        <v>9436.8792389999999</v>
      </c>
      <c r="G12" s="25">
        <v>3.5795978252590901</v>
      </c>
      <c r="H12" s="29"/>
    </row>
    <row r="13" spans="1:8" x14ac:dyDescent="0.2">
      <c r="B13" s="23" t="s">
        <v>261</v>
      </c>
      <c r="C13" s="23" t="s">
        <v>262</v>
      </c>
      <c r="D13" s="23" t="s">
        <v>263</v>
      </c>
      <c r="E13" s="37">
        <v>651932</v>
      </c>
      <c r="F13" s="24">
        <v>8153.061592</v>
      </c>
      <c r="G13" s="25">
        <v>3.0926200076095598</v>
      </c>
      <c r="H13" s="29"/>
    </row>
    <row r="14" spans="1:8" x14ac:dyDescent="0.2">
      <c r="B14" s="23" t="s">
        <v>274</v>
      </c>
      <c r="C14" s="23" t="s">
        <v>275</v>
      </c>
      <c r="D14" s="23" t="s">
        <v>276</v>
      </c>
      <c r="E14" s="37">
        <v>262791</v>
      </c>
      <c r="F14" s="24">
        <v>7764.6856770000004</v>
      </c>
      <c r="G14" s="25">
        <v>2.9453012229236601</v>
      </c>
      <c r="H14" s="29"/>
    </row>
    <row r="15" spans="1:8" x14ac:dyDescent="0.2">
      <c r="B15" s="23" t="s">
        <v>271</v>
      </c>
      <c r="C15" s="23" t="s">
        <v>272</v>
      </c>
      <c r="D15" s="23" t="s">
        <v>273</v>
      </c>
      <c r="E15" s="37">
        <v>2206094</v>
      </c>
      <c r="F15" s="24">
        <v>6346.9324379999998</v>
      </c>
      <c r="G15" s="25">
        <v>2.4075189452714398</v>
      </c>
      <c r="H15" s="29"/>
    </row>
    <row r="16" spans="1:8" x14ac:dyDescent="0.2">
      <c r="B16" s="23" t="s">
        <v>295</v>
      </c>
      <c r="C16" s="23" t="s">
        <v>296</v>
      </c>
      <c r="D16" s="23" t="s">
        <v>297</v>
      </c>
      <c r="E16" s="37">
        <v>140314</v>
      </c>
      <c r="F16" s="24">
        <v>5544.3673959999996</v>
      </c>
      <c r="G16" s="25">
        <v>2.10308990615653</v>
      </c>
      <c r="H16" s="29"/>
    </row>
    <row r="17" spans="2:8" x14ac:dyDescent="0.2">
      <c r="B17" s="23" t="s">
        <v>377</v>
      </c>
      <c r="C17" s="23" t="s">
        <v>378</v>
      </c>
      <c r="D17" s="23" t="s">
        <v>379</v>
      </c>
      <c r="E17" s="37">
        <v>760592</v>
      </c>
      <c r="F17" s="24">
        <v>4980.3564159999996</v>
      </c>
      <c r="G17" s="25">
        <v>1.8891492138685</v>
      </c>
      <c r="H17" s="29"/>
    </row>
    <row r="18" spans="2:8" x14ac:dyDescent="0.2">
      <c r="B18" s="23" t="s">
        <v>389</v>
      </c>
      <c r="C18" s="23" t="s">
        <v>390</v>
      </c>
      <c r="D18" s="23" t="s">
        <v>346</v>
      </c>
      <c r="E18" s="37">
        <v>90209</v>
      </c>
      <c r="F18" s="24">
        <v>4892.0340699999997</v>
      </c>
      <c r="G18" s="25">
        <v>1.8556467741682201</v>
      </c>
      <c r="H18" s="29"/>
    </row>
    <row r="19" spans="2:8" x14ac:dyDescent="0.2">
      <c r="B19" s="23" t="s">
        <v>409</v>
      </c>
      <c r="C19" s="23" t="s">
        <v>410</v>
      </c>
      <c r="D19" s="23" t="s">
        <v>255</v>
      </c>
      <c r="E19" s="37">
        <v>3445151</v>
      </c>
      <c r="F19" s="24">
        <v>4664.7344540000004</v>
      </c>
      <c r="G19" s="25">
        <v>1.76942746474299</v>
      </c>
      <c r="H19" s="29"/>
    </row>
    <row r="20" spans="2:8" x14ac:dyDescent="0.2">
      <c r="B20" s="23" t="s">
        <v>383</v>
      </c>
      <c r="C20" s="23" t="s">
        <v>384</v>
      </c>
      <c r="D20" s="23" t="s">
        <v>276</v>
      </c>
      <c r="E20" s="37">
        <v>138484</v>
      </c>
      <c r="F20" s="24">
        <v>4658.3247920000003</v>
      </c>
      <c r="G20" s="25">
        <v>1.7669961512150001</v>
      </c>
      <c r="H20" s="29"/>
    </row>
    <row r="21" spans="2:8" x14ac:dyDescent="0.2">
      <c r="B21" s="23" t="s">
        <v>527</v>
      </c>
      <c r="C21" s="23" t="s">
        <v>528</v>
      </c>
      <c r="D21" s="23" t="s">
        <v>349</v>
      </c>
      <c r="E21" s="37">
        <v>290327</v>
      </c>
      <c r="F21" s="24">
        <v>4327.9045889999998</v>
      </c>
      <c r="G21" s="25">
        <v>1.64166113207091</v>
      </c>
      <c r="H21" s="29"/>
    </row>
    <row r="22" spans="2:8" x14ac:dyDescent="0.2">
      <c r="B22" s="23" t="s">
        <v>802</v>
      </c>
      <c r="C22" s="23" t="s">
        <v>803</v>
      </c>
      <c r="D22" s="23" t="s">
        <v>433</v>
      </c>
      <c r="E22" s="37">
        <v>70079</v>
      </c>
      <c r="F22" s="24">
        <v>4318.618375</v>
      </c>
      <c r="G22" s="25">
        <v>1.63813868459676</v>
      </c>
      <c r="H22" s="29"/>
    </row>
    <row r="23" spans="2:8" x14ac:dyDescent="0.2">
      <c r="B23" s="23" t="s">
        <v>496</v>
      </c>
      <c r="C23" s="23" t="s">
        <v>497</v>
      </c>
      <c r="D23" s="23" t="s">
        <v>421</v>
      </c>
      <c r="E23" s="37">
        <v>179893</v>
      </c>
      <c r="F23" s="24">
        <v>4298.3633419999996</v>
      </c>
      <c r="G23" s="25">
        <v>1.6304555437785899</v>
      </c>
      <c r="H23" s="29"/>
    </row>
    <row r="24" spans="2:8" x14ac:dyDescent="0.2">
      <c r="B24" s="23" t="s">
        <v>707</v>
      </c>
      <c r="C24" s="23" t="s">
        <v>708</v>
      </c>
      <c r="D24" s="23" t="s">
        <v>416</v>
      </c>
      <c r="E24" s="37">
        <v>1016096</v>
      </c>
      <c r="F24" s="24">
        <v>4189.3638080000001</v>
      </c>
      <c r="G24" s="25">
        <v>1.58910983139009</v>
      </c>
      <c r="H24" s="29"/>
    </row>
    <row r="25" spans="2:8" x14ac:dyDescent="0.2">
      <c r="B25" s="23" t="s">
        <v>1000</v>
      </c>
      <c r="C25" s="23" t="s">
        <v>1001</v>
      </c>
      <c r="D25" s="23" t="s">
        <v>991</v>
      </c>
      <c r="E25" s="37">
        <v>410532</v>
      </c>
      <c r="F25" s="24">
        <v>3771.1469520000001</v>
      </c>
      <c r="G25" s="25">
        <v>1.43047177845863</v>
      </c>
      <c r="H25" s="29"/>
    </row>
    <row r="26" spans="2:8" x14ac:dyDescent="0.2">
      <c r="B26" s="23" t="s">
        <v>666</v>
      </c>
      <c r="C26" s="23" t="s">
        <v>667</v>
      </c>
      <c r="D26" s="23" t="s">
        <v>349</v>
      </c>
      <c r="E26" s="37">
        <v>506394</v>
      </c>
      <c r="F26" s="24">
        <v>3674.6480609999999</v>
      </c>
      <c r="G26" s="25">
        <v>1.3938678110224501</v>
      </c>
      <c r="H26" s="29"/>
    </row>
    <row r="27" spans="2:8" x14ac:dyDescent="0.2">
      <c r="B27" s="23" t="s">
        <v>883</v>
      </c>
      <c r="C27" s="23" t="s">
        <v>884</v>
      </c>
      <c r="D27" s="23" t="s">
        <v>445</v>
      </c>
      <c r="E27" s="37">
        <v>2497187</v>
      </c>
      <c r="F27" s="24">
        <v>3636.4037094</v>
      </c>
      <c r="G27" s="25">
        <v>1.3793609603625401</v>
      </c>
      <c r="H27" s="29"/>
    </row>
    <row r="28" spans="2:8" x14ac:dyDescent="0.2">
      <c r="B28" s="23" t="s">
        <v>342</v>
      </c>
      <c r="C28" s="23" t="s">
        <v>343</v>
      </c>
      <c r="D28" s="23" t="s">
        <v>263</v>
      </c>
      <c r="E28" s="37">
        <v>262189</v>
      </c>
      <c r="F28" s="24">
        <v>3628.6957600000001</v>
      </c>
      <c r="G28" s="25">
        <v>1.3764371803489699</v>
      </c>
      <c r="H28" s="29"/>
    </row>
    <row r="29" spans="2:8" x14ac:dyDescent="0.2">
      <c r="B29" s="23" t="s">
        <v>300</v>
      </c>
      <c r="C29" s="23" t="s">
        <v>301</v>
      </c>
      <c r="D29" s="23" t="s">
        <v>302</v>
      </c>
      <c r="E29" s="37">
        <v>1803353</v>
      </c>
      <c r="F29" s="24">
        <v>3459.9130657999999</v>
      </c>
      <c r="G29" s="25">
        <v>1.31241451461401</v>
      </c>
      <c r="H29" s="29"/>
    </row>
    <row r="30" spans="2:8" x14ac:dyDescent="0.2">
      <c r="B30" s="23" t="s">
        <v>419</v>
      </c>
      <c r="C30" s="23" t="s">
        <v>420</v>
      </c>
      <c r="D30" s="23" t="s">
        <v>421</v>
      </c>
      <c r="E30" s="37">
        <v>154749</v>
      </c>
      <c r="F30" s="24">
        <v>3429.8568359999999</v>
      </c>
      <c r="G30" s="25">
        <v>1.3010135830027501</v>
      </c>
      <c r="H30" s="29"/>
    </row>
    <row r="31" spans="2:8" x14ac:dyDescent="0.2">
      <c r="B31" s="23" t="s">
        <v>292</v>
      </c>
      <c r="C31" s="23" t="s">
        <v>293</v>
      </c>
      <c r="D31" s="23" t="s">
        <v>294</v>
      </c>
      <c r="E31" s="37">
        <v>1491741</v>
      </c>
      <c r="F31" s="24">
        <v>3415.7885418000001</v>
      </c>
      <c r="G31" s="25">
        <v>1.29567719646563</v>
      </c>
      <c r="H31" s="29"/>
    </row>
    <row r="32" spans="2:8" x14ac:dyDescent="0.2">
      <c r="B32" s="23" t="s">
        <v>402</v>
      </c>
      <c r="C32" s="23" t="s">
        <v>403</v>
      </c>
      <c r="D32" s="23" t="s">
        <v>255</v>
      </c>
      <c r="E32" s="37">
        <v>1214936</v>
      </c>
      <c r="F32" s="24">
        <v>3413.9701599999999</v>
      </c>
      <c r="G32" s="25">
        <v>1.2949874477285801</v>
      </c>
      <c r="H32" s="29"/>
    </row>
    <row r="33" spans="2:8" x14ac:dyDescent="0.2">
      <c r="B33" s="23" t="s">
        <v>755</v>
      </c>
      <c r="C33" s="23" t="s">
        <v>756</v>
      </c>
      <c r="D33" s="23" t="s">
        <v>382</v>
      </c>
      <c r="E33" s="37">
        <v>117379</v>
      </c>
      <c r="F33" s="24">
        <v>3216.5367369999999</v>
      </c>
      <c r="G33" s="25">
        <v>1.2200969851396799</v>
      </c>
      <c r="H33" s="29"/>
    </row>
    <row r="34" spans="2:8" x14ac:dyDescent="0.2">
      <c r="B34" s="23" t="s">
        <v>541</v>
      </c>
      <c r="C34" s="23" t="s">
        <v>542</v>
      </c>
      <c r="D34" s="23" t="s">
        <v>397</v>
      </c>
      <c r="E34" s="37">
        <v>45946</v>
      </c>
      <c r="F34" s="24">
        <v>3144.3145100000002</v>
      </c>
      <c r="G34" s="25">
        <v>1.19270164393026</v>
      </c>
      <c r="H34" s="29"/>
    </row>
    <row r="35" spans="2:8" x14ac:dyDescent="0.2">
      <c r="B35" s="23" t="s">
        <v>494</v>
      </c>
      <c r="C35" s="23" t="s">
        <v>495</v>
      </c>
      <c r="D35" s="23" t="s">
        <v>252</v>
      </c>
      <c r="E35" s="37">
        <v>1210275</v>
      </c>
      <c r="F35" s="24">
        <v>3139.4533499999998</v>
      </c>
      <c r="G35" s="25">
        <v>1.19085770831091</v>
      </c>
      <c r="H35" s="29"/>
    </row>
    <row r="36" spans="2:8" x14ac:dyDescent="0.2">
      <c r="B36" s="23" t="s">
        <v>834</v>
      </c>
      <c r="C36" s="23" t="s">
        <v>835</v>
      </c>
      <c r="D36" s="23" t="s">
        <v>341</v>
      </c>
      <c r="E36" s="37">
        <v>212950</v>
      </c>
      <c r="F36" s="24">
        <v>3012.60365</v>
      </c>
      <c r="G36" s="25">
        <v>1.1427410694566</v>
      </c>
      <c r="H36" s="29"/>
    </row>
    <row r="37" spans="2:8" x14ac:dyDescent="0.2">
      <c r="B37" s="23" t="s">
        <v>339</v>
      </c>
      <c r="C37" s="23" t="s">
        <v>340</v>
      </c>
      <c r="D37" s="23" t="s">
        <v>341</v>
      </c>
      <c r="E37" s="37">
        <v>76386</v>
      </c>
      <c r="F37" s="24">
        <v>3012.2819100000002</v>
      </c>
      <c r="G37" s="25">
        <v>1.1426190270127801</v>
      </c>
      <c r="H37" s="29"/>
    </row>
    <row r="38" spans="2:8" x14ac:dyDescent="0.2">
      <c r="B38" s="23" t="s">
        <v>284</v>
      </c>
      <c r="C38" s="23" t="s">
        <v>285</v>
      </c>
      <c r="D38" s="23" t="s">
        <v>286</v>
      </c>
      <c r="E38" s="37">
        <v>164899</v>
      </c>
      <c r="F38" s="24">
        <v>2897.6052279999999</v>
      </c>
      <c r="G38" s="25">
        <v>1.09911985836827</v>
      </c>
      <c r="H38" s="29"/>
    </row>
    <row r="39" spans="2:8" x14ac:dyDescent="0.2">
      <c r="B39" s="23" t="s">
        <v>1149</v>
      </c>
      <c r="C39" s="23" t="s">
        <v>1150</v>
      </c>
      <c r="D39" s="23" t="s">
        <v>397</v>
      </c>
      <c r="E39" s="37">
        <v>200400</v>
      </c>
      <c r="F39" s="24">
        <v>2591.9735999999998</v>
      </c>
      <c r="G39" s="25">
        <v>0.98318764357444199</v>
      </c>
      <c r="H39" s="29"/>
    </row>
    <row r="40" spans="2:8" x14ac:dyDescent="0.2">
      <c r="B40" s="23" t="s">
        <v>533</v>
      </c>
      <c r="C40" s="23" t="s">
        <v>534</v>
      </c>
      <c r="D40" s="23" t="s">
        <v>286</v>
      </c>
      <c r="E40" s="37">
        <v>250526</v>
      </c>
      <c r="F40" s="24">
        <v>2486.9716020000001</v>
      </c>
      <c r="G40" s="25">
        <v>0.94335827687710105</v>
      </c>
      <c r="H40" s="29"/>
    </row>
    <row r="41" spans="2:8" x14ac:dyDescent="0.2">
      <c r="B41" s="23" t="s">
        <v>332</v>
      </c>
      <c r="C41" s="23" t="s">
        <v>333</v>
      </c>
      <c r="D41" s="23" t="s">
        <v>334</v>
      </c>
      <c r="E41" s="37">
        <v>189343</v>
      </c>
      <c r="F41" s="24">
        <v>2485.3162179999999</v>
      </c>
      <c r="G41" s="25">
        <v>0.94273035647923398</v>
      </c>
      <c r="H41" s="29"/>
    </row>
    <row r="42" spans="2:8" x14ac:dyDescent="0.2">
      <c r="B42" s="23" t="s">
        <v>574</v>
      </c>
      <c r="C42" s="23" t="s">
        <v>575</v>
      </c>
      <c r="D42" s="23" t="s">
        <v>252</v>
      </c>
      <c r="E42" s="37">
        <v>284037</v>
      </c>
      <c r="F42" s="24">
        <v>2402.1009089999998</v>
      </c>
      <c r="G42" s="25">
        <v>0.91116511848258597</v>
      </c>
      <c r="H42" s="29"/>
    </row>
    <row r="43" spans="2:8" x14ac:dyDescent="0.2">
      <c r="B43" s="23" t="s">
        <v>289</v>
      </c>
      <c r="C43" s="23" t="s">
        <v>290</v>
      </c>
      <c r="D43" s="23" t="s">
        <v>291</v>
      </c>
      <c r="E43" s="37">
        <v>642838</v>
      </c>
      <c r="F43" s="24">
        <v>2382.6790470000001</v>
      </c>
      <c r="G43" s="25">
        <v>0.90379801615808397</v>
      </c>
      <c r="H43" s="29"/>
    </row>
    <row r="44" spans="2:8" x14ac:dyDescent="0.2">
      <c r="B44" s="23" t="s">
        <v>279</v>
      </c>
      <c r="C44" s="23" t="s">
        <v>280</v>
      </c>
      <c r="D44" s="23" t="s">
        <v>263</v>
      </c>
      <c r="E44" s="37">
        <v>100651</v>
      </c>
      <c r="F44" s="24">
        <v>2374.2564389999998</v>
      </c>
      <c r="G44" s="25">
        <v>0.90060315178436101</v>
      </c>
      <c r="H44" s="29"/>
    </row>
    <row r="45" spans="2:8" x14ac:dyDescent="0.2">
      <c r="B45" s="23" t="s">
        <v>479</v>
      </c>
      <c r="C45" s="23" t="s">
        <v>480</v>
      </c>
      <c r="D45" s="23" t="s">
        <v>312</v>
      </c>
      <c r="E45" s="37">
        <v>447368</v>
      </c>
      <c r="F45" s="24">
        <v>2246.458412</v>
      </c>
      <c r="G45" s="25">
        <v>0.85212679345278197</v>
      </c>
      <c r="H45" s="29"/>
    </row>
    <row r="46" spans="2:8" x14ac:dyDescent="0.2">
      <c r="B46" s="23" t="s">
        <v>1304</v>
      </c>
      <c r="C46" s="23" t="s">
        <v>1305</v>
      </c>
      <c r="D46" s="23" t="s">
        <v>1306</v>
      </c>
      <c r="E46" s="37">
        <v>184962</v>
      </c>
      <c r="F46" s="24">
        <v>2140.750188</v>
      </c>
      <c r="G46" s="25">
        <v>0.81202954104982605</v>
      </c>
      <c r="H46" s="29"/>
    </row>
    <row r="47" spans="2:8" x14ac:dyDescent="0.2">
      <c r="B47" s="23" t="s">
        <v>306</v>
      </c>
      <c r="C47" s="23" t="s">
        <v>307</v>
      </c>
      <c r="D47" s="23" t="s">
        <v>263</v>
      </c>
      <c r="E47" s="37">
        <v>159121</v>
      </c>
      <c r="F47" s="24">
        <v>2134.7673359999999</v>
      </c>
      <c r="G47" s="25">
        <v>0.80976012512686402</v>
      </c>
      <c r="H47" s="29"/>
    </row>
    <row r="48" spans="2:8" x14ac:dyDescent="0.2">
      <c r="B48" s="23" t="s">
        <v>798</v>
      </c>
      <c r="C48" s="23" t="s">
        <v>799</v>
      </c>
      <c r="D48" s="23" t="s">
        <v>252</v>
      </c>
      <c r="E48" s="37">
        <v>717522</v>
      </c>
      <c r="F48" s="24">
        <v>2076.5086679999999</v>
      </c>
      <c r="G48" s="25">
        <v>0.78766144228969903</v>
      </c>
      <c r="H48" s="29"/>
    </row>
    <row r="49" spans="2:8" x14ac:dyDescent="0.2">
      <c r="B49" s="23" t="s">
        <v>927</v>
      </c>
      <c r="C49" s="23" t="s">
        <v>928</v>
      </c>
      <c r="D49" s="23" t="s">
        <v>286</v>
      </c>
      <c r="E49" s="37">
        <v>208492</v>
      </c>
      <c r="F49" s="24">
        <v>2031.129064</v>
      </c>
      <c r="G49" s="25">
        <v>0.77044804709034198</v>
      </c>
      <c r="H49" s="29"/>
    </row>
    <row r="50" spans="2:8" x14ac:dyDescent="0.2">
      <c r="B50" s="23" t="s">
        <v>321</v>
      </c>
      <c r="C50" s="23" t="s">
        <v>322</v>
      </c>
      <c r="D50" s="23" t="s">
        <v>302</v>
      </c>
      <c r="E50" s="37">
        <v>178144</v>
      </c>
      <c r="F50" s="24">
        <v>1999.6664000000001</v>
      </c>
      <c r="G50" s="25">
        <v>0.75851362674025202</v>
      </c>
      <c r="H50" s="29"/>
    </row>
    <row r="51" spans="2:8" x14ac:dyDescent="0.2">
      <c r="B51" s="23" t="s">
        <v>387</v>
      </c>
      <c r="C51" s="23" t="s">
        <v>388</v>
      </c>
      <c r="D51" s="23" t="s">
        <v>305</v>
      </c>
      <c r="E51" s="37">
        <v>57077</v>
      </c>
      <c r="F51" s="24">
        <v>1990.389144</v>
      </c>
      <c r="G51" s="25">
        <v>0.75499457721541297</v>
      </c>
      <c r="H51" s="29"/>
    </row>
    <row r="52" spans="2:8" x14ac:dyDescent="0.2">
      <c r="B52" s="23" t="s">
        <v>492</v>
      </c>
      <c r="C52" s="23" t="s">
        <v>493</v>
      </c>
      <c r="D52" s="23" t="s">
        <v>276</v>
      </c>
      <c r="E52" s="37">
        <v>39184</v>
      </c>
      <c r="F52" s="24">
        <v>1983.8859199999999</v>
      </c>
      <c r="G52" s="25">
        <v>0.75252777374172097</v>
      </c>
      <c r="H52" s="29"/>
    </row>
    <row r="53" spans="2:8" x14ac:dyDescent="0.2">
      <c r="B53" s="23" t="s">
        <v>531</v>
      </c>
      <c r="C53" s="23" t="s">
        <v>532</v>
      </c>
      <c r="D53" s="23" t="s">
        <v>365</v>
      </c>
      <c r="E53" s="37">
        <v>263521</v>
      </c>
      <c r="F53" s="24">
        <v>1939.3827994999999</v>
      </c>
      <c r="G53" s="25">
        <v>0.73564684633717303</v>
      </c>
      <c r="H53" s="29"/>
    </row>
    <row r="54" spans="2:8" x14ac:dyDescent="0.2">
      <c r="B54" s="23" t="s">
        <v>881</v>
      </c>
      <c r="C54" s="23" t="s">
        <v>882</v>
      </c>
      <c r="D54" s="23" t="s">
        <v>354</v>
      </c>
      <c r="E54" s="37">
        <v>143199</v>
      </c>
      <c r="F54" s="24">
        <v>1878.9140789999999</v>
      </c>
      <c r="G54" s="25">
        <v>0.71270984620015199</v>
      </c>
      <c r="H54" s="29"/>
    </row>
    <row r="55" spans="2:8" x14ac:dyDescent="0.2">
      <c r="B55" s="23" t="s">
        <v>635</v>
      </c>
      <c r="C55" s="23" t="s">
        <v>636</v>
      </c>
      <c r="D55" s="23" t="s">
        <v>408</v>
      </c>
      <c r="E55" s="37">
        <v>70601</v>
      </c>
      <c r="F55" s="24">
        <v>1856.312093</v>
      </c>
      <c r="G55" s="25">
        <v>0.70413645897296595</v>
      </c>
      <c r="H55" s="29"/>
    </row>
    <row r="56" spans="2:8" x14ac:dyDescent="0.2">
      <c r="B56" s="23" t="s">
        <v>553</v>
      </c>
      <c r="C56" s="23" t="s">
        <v>554</v>
      </c>
      <c r="D56" s="23" t="s">
        <v>255</v>
      </c>
      <c r="E56" s="37">
        <v>542314</v>
      </c>
      <c r="F56" s="24">
        <v>1818.9211560000001</v>
      </c>
      <c r="G56" s="25">
        <v>0.68995332561077805</v>
      </c>
      <c r="H56" s="29"/>
    </row>
    <row r="57" spans="2:8" x14ac:dyDescent="0.2">
      <c r="B57" s="23" t="s">
        <v>269</v>
      </c>
      <c r="C57" s="23" t="s">
        <v>270</v>
      </c>
      <c r="D57" s="23" t="s">
        <v>252</v>
      </c>
      <c r="E57" s="37">
        <v>134554</v>
      </c>
      <c r="F57" s="24">
        <v>1562.5756019999999</v>
      </c>
      <c r="G57" s="25">
        <v>0.59271630854469204</v>
      </c>
      <c r="H57" s="29"/>
    </row>
    <row r="58" spans="2:8" x14ac:dyDescent="0.2">
      <c r="B58" s="23" t="s">
        <v>414</v>
      </c>
      <c r="C58" s="23" t="s">
        <v>415</v>
      </c>
      <c r="D58" s="23" t="s">
        <v>416</v>
      </c>
      <c r="E58" s="37">
        <v>1462708</v>
      </c>
      <c r="F58" s="24">
        <v>1537.0135663999999</v>
      </c>
      <c r="G58" s="25">
        <v>0.58302011505470797</v>
      </c>
      <c r="H58" s="29"/>
    </row>
    <row r="59" spans="2:8" x14ac:dyDescent="0.2">
      <c r="B59" s="23" t="s">
        <v>621</v>
      </c>
      <c r="C59" s="23" t="s">
        <v>622</v>
      </c>
      <c r="D59" s="23" t="s">
        <v>294</v>
      </c>
      <c r="E59" s="37">
        <v>1362173</v>
      </c>
      <c r="F59" s="24">
        <v>1434.3681690000001</v>
      </c>
      <c r="G59" s="25">
        <v>0.544084654294819</v>
      </c>
      <c r="H59" s="29"/>
    </row>
    <row r="60" spans="2:8" x14ac:dyDescent="0.2">
      <c r="B60" s="23" t="s">
        <v>687</v>
      </c>
      <c r="C60" s="23" t="s">
        <v>688</v>
      </c>
      <c r="D60" s="23" t="s">
        <v>294</v>
      </c>
      <c r="E60" s="37">
        <v>282000</v>
      </c>
      <c r="F60" s="24">
        <v>1408.0260000000001</v>
      </c>
      <c r="G60" s="25">
        <v>0.534092540538047</v>
      </c>
      <c r="H60" s="29"/>
    </row>
    <row r="61" spans="2:8" x14ac:dyDescent="0.2">
      <c r="B61" s="23" t="s">
        <v>895</v>
      </c>
      <c r="C61" s="23" t="s">
        <v>896</v>
      </c>
      <c r="D61" s="23" t="s">
        <v>291</v>
      </c>
      <c r="E61" s="37">
        <v>860228</v>
      </c>
      <c r="F61" s="24">
        <v>1291.8043875999999</v>
      </c>
      <c r="G61" s="25">
        <v>0.49000734876449697</v>
      </c>
      <c r="H61" s="29"/>
    </row>
    <row r="62" spans="2:8" x14ac:dyDescent="0.2">
      <c r="B62" s="23" t="s">
        <v>1307</v>
      </c>
      <c r="C62" s="23" t="s">
        <v>1308</v>
      </c>
      <c r="D62" s="23" t="s">
        <v>291</v>
      </c>
      <c r="E62" s="37">
        <v>768087</v>
      </c>
      <c r="F62" s="24">
        <v>1210.1210685000001</v>
      </c>
      <c r="G62" s="25">
        <v>0.45902322530534301</v>
      </c>
      <c r="H62" s="29"/>
    </row>
    <row r="63" spans="2:8" x14ac:dyDescent="0.2">
      <c r="B63" s="23" t="s">
        <v>887</v>
      </c>
      <c r="C63" s="23" t="s">
        <v>888</v>
      </c>
      <c r="D63" s="23" t="s">
        <v>397</v>
      </c>
      <c r="E63" s="37">
        <v>243087</v>
      </c>
      <c r="F63" s="24">
        <v>1135.5809205</v>
      </c>
      <c r="G63" s="25">
        <v>0.43074865010758201</v>
      </c>
      <c r="H63" s="29"/>
    </row>
    <row r="64" spans="2:8" x14ac:dyDescent="0.2">
      <c r="B64" s="23" t="s">
        <v>965</v>
      </c>
      <c r="C64" s="23" t="s">
        <v>966</v>
      </c>
      <c r="D64" s="23" t="s">
        <v>286</v>
      </c>
      <c r="E64" s="37">
        <v>23799</v>
      </c>
      <c r="F64" s="24">
        <v>1123.431795</v>
      </c>
      <c r="G64" s="25">
        <v>0.42614024280287999</v>
      </c>
      <c r="H64" s="29"/>
    </row>
    <row r="65" spans="2:8" x14ac:dyDescent="0.2">
      <c r="B65" s="23" t="s">
        <v>901</v>
      </c>
      <c r="C65" s="23" t="s">
        <v>902</v>
      </c>
      <c r="D65" s="23" t="s">
        <v>763</v>
      </c>
      <c r="E65" s="37">
        <v>2805074</v>
      </c>
      <c r="F65" s="24">
        <v>1120.6270629999999</v>
      </c>
      <c r="G65" s="25">
        <v>0.425076351625155</v>
      </c>
      <c r="H65" s="29"/>
    </row>
    <row r="66" spans="2:8" x14ac:dyDescent="0.2">
      <c r="B66" s="23" t="s">
        <v>1010</v>
      </c>
      <c r="C66" s="23" t="s">
        <v>1011</v>
      </c>
      <c r="D66" s="23" t="s">
        <v>763</v>
      </c>
      <c r="E66" s="37">
        <v>147838</v>
      </c>
      <c r="F66" s="24">
        <v>1112.9983830000001</v>
      </c>
      <c r="G66" s="25">
        <v>0.42218264008704998</v>
      </c>
      <c r="H66" s="29"/>
    </row>
    <row r="67" spans="2:8" x14ac:dyDescent="0.2">
      <c r="B67" s="23" t="s">
        <v>693</v>
      </c>
      <c r="C67" s="23" t="s">
        <v>694</v>
      </c>
      <c r="D67" s="23" t="s">
        <v>421</v>
      </c>
      <c r="E67" s="37">
        <v>137235</v>
      </c>
      <c r="F67" s="24">
        <v>1100.1443775</v>
      </c>
      <c r="G67" s="25">
        <v>0.417306857641566</v>
      </c>
      <c r="H67" s="29"/>
    </row>
    <row r="68" spans="2:8" x14ac:dyDescent="0.2">
      <c r="B68" s="23" t="s">
        <v>1172</v>
      </c>
      <c r="C68" s="23" t="s">
        <v>1173</v>
      </c>
      <c r="D68" s="23" t="s">
        <v>436</v>
      </c>
      <c r="E68" s="37">
        <v>334101</v>
      </c>
      <c r="F68" s="24">
        <v>996.45623250000006</v>
      </c>
      <c r="G68" s="25">
        <v>0.37797586177449499</v>
      </c>
      <c r="H68" s="29"/>
    </row>
    <row r="69" spans="2:8" x14ac:dyDescent="0.2">
      <c r="B69" s="23" t="s">
        <v>745</v>
      </c>
      <c r="C69" s="23" t="s">
        <v>746</v>
      </c>
      <c r="D69" s="23" t="s">
        <v>421</v>
      </c>
      <c r="E69" s="37">
        <v>35369</v>
      </c>
      <c r="F69" s="24">
        <v>990.86253499999998</v>
      </c>
      <c r="G69" s="25">
        <v>0.375854059969148</v>
      </c>
      <c r="H69" s="29"/>
    </row>
    <row r="70" spans="2:8" x14ac:dyDescent="0.2">
      <c r="B70" s="23" t="s">
        <v>1309</v>
      </c>
      <c r="C70" s="23" t="s">
        <v>1310</v>
      </c>
      <c r="D70" s="23" t="s">
        <v>416</v>
      </c>
      <c r="E70" s="37">
        <v>846396</v>
      </c>
      <c r="F70" s="24">
        <v>947.2864032</v>
      </c>
      <c r="G70" s="25">
        <v>0.35932475799611402</v>
      </c>
      <c r="H70" s="29"/>
    </row>
    <row r="71" spans="2:8" x14ac:dyDescent="0.2">
      <c r="B71" s="23" t="s">
        <v>1104</v>
      </c>
      <c r="C71" s="23" t="s">
        <v>1105</v>
      </c>
      <c r="D71" s="23" t="s">
        <v>416</v>
      </c>
      <c r="E71" s="37">
        <v>246745</v>
      </c>
      <c r="F71" s="24">
        <v>939.85170500000004</v>
      </c>
      <c r="G71" s="25">
        <v>0.35650462765067198</v>
      </c>
      <c r="H71" s="29"/>
    </row>
    <row r="72" spans="2:8" x14ac:dyDescent="0.2">
      <c r="B72" s="23" t="s">
        <v>589</v>
      </c>
      <c r="C72" s="23" t="s">
        <v>590</v>
      </c>
      <c r="D72" s="23" t="s">
        <v>416</v>
      </c>
      <c r="E72" s="37">
        <v>707</v>
      </c>
      <c r="F72" s="24">
        <v>908.45965000000001</v>
      </c>
      <c r="G72" s="25">
        <v>0.34459699071239103</v>
      </c>
      <c r="H72" s="29"/>
    </row>
    <row r="73" spans="2:8" x14ac:dyDescent="0.2">
      <c r="B73" s="23" t="s">
        <v>1238</v>
      </c>
      <c r="C73" s="23" t="s">
        <v>1239</v>
      </c>
      <c r="D73" s="23" t="s">
        <v>315</v>
      </c>
      <c r="E73" s="37">
        <v>316542</v>
      </c>
      <c r="F73" s="24">
        <v>889.79956200000004</v>
      </c>
      <c r="G73" s="25">
        <v>0.337518844565527</v>
      </c>
      <c r="H73" s="29"/>
    </row>
    <row r="74" spans="2:8" x14ac:dyDescent="0.2">
      <c r="B74" s="23" t="s">
        <v>1311</v>
      </c>
      <c r="C74" s="23" t="s">
        <v>1312</v>
      </c>
      <c r="D74" s="23" t="s">
        <v>416</v>
      </c>
      <c r="E74" s="37">
        <v>186336</v>
      </c>
      <c r="F74" s="24">
        <v>829.1952</v>
      </c>
      <c r="G74" s="25">
        <v>0.31453039288333701</v>
      </c>
      <c r="H74" s="29"/>
    </row>
    <row r="75" spans="2:8" x14ac:dyDescent="0.2">
      <c r="B75" s="23" t="s">
        <v>945</v>
      </c>
      <c r="C75" s="23" t="s">
        <v>946</v>
      </c>
      <c r="D75" s="23" t="s">
        <v>346</v>
      </c>
      <c r="E75" s="37">
        <v>99362</v>
      </c>
      <c r="F75" s="24">
        <v>770.55231000000003</v>
      </c>
      <c r="G75" s="25">
        <v>0.29228596692487302</v>
      </c>
      <c r="H75" s="29"/>
    </row>
    <row r="76" spans="2:8" x14ac:dyDescent="0.2">
      <c r="B76" s="23" t="s">
        <v>983</v>
      </c>
      <c r="C76" s="23" t="s">
        <v>984</v>
      </c>
      <c r="D76" s="23" t="s">
        <v>416</v>
      </c>
      <c r="E76" s="37">
        <v>22612</v>
      </c>
      <c r="F76" s="24">
        <v>733.19410000000005</v>
      </c>
      <c r="G76" s="25">
        <v>0.27811524757107198</v>
      </c>
      <c r="H76" s="29"/>
    </row>
    <row r="77" spans="2:8" x14ac:dyDescent="0.2">
      <c r="B77" s="23" t="s">
        <v>1313</v>
      </c>
      <c r="C77" s="23" t="s">
        <v>1314</v>
      </c>
      <c r="D77" s="23" t="s">
        <v>294</v>
      </c>
      <c r="E77" s="37">
        <v>149587</v>
      </c>
      <c r="F77" s="24">
        <v>713.82916399999999</v>
      </c>
      <c r="G77" s="25">
        <v>0.27076973842167001</v>
      </c>
      <c r="H77" s="29"/>
    </row>
    <row r="78" spans="2:8" x14ac:dyDescent="0.2">
      <c r="B78" s="23" t="s">
        <v>551</v>
      </c>
      <c r="C78" s="23" t="s">
        <v>552</v>
      </c>
      <c r="D78" s="23" t="s">
        <v>312</v>
      </c>
      <c r="E78" s="37">
        <v>183647</v>
      </c>
      <c r="F78" s="24">
        <v>709.06106699999998</v>
      </c>
      <c r="G78" s="25">
        <v>0.26896110346730001</v>
      </c>
      <c r="H78" s="29"/>
    </row>
    <row r="79" spans="2:8" x14ac:dyDescent="0.2">
      <c r="B79" s="23" t="s">
        <v>1315</v>
      </c>
      <c r="C79" s="23" t="s">
        <v>1316</v>
      </c>
      <c r="D79" s="23" t="s">
        <v>286</v>
      </c>
      <c r="E79" s="37">
        <v>138096</v>
      </c>
      <c r="F79" s="24">
        <v>643.66545599999995</v>
      </c>
      <c r="G79" s="25">
        <v>0.24415523481215601</v>
      </c>
      <c r="H79" s="29"/>
    </row>
    <row r="80" spans="2:8" x14ac:dyDescent="0.2">
      <c r="B80" s="23" t="s">
        <v>812</v>
      </c>
      <c r="C80" s="23" t="s">
        <v>813</v>
      </c>
      <c r="D80" s="23" t="s">
        <v>252</v>
      </c>
      <c r="E80" s="37">
        <v>263835</v>
      </c>
      <c r="F80" s="24">
        <v>632.80824749999999</v>
      </c>
      <c r="G80" s="25">
        <v>0.240036877572363</v>
      </c>
      <c r="H80" s="29"/>
    </row>
    <row r="81" spans="2:8" x14ac:dyDescent="0.2">
      <c r="B81" s="23" t="s">
        <v>318</v>
      </c>
      <c r="C81" s="23" t="s">
        <v>319</v>
      </c>
      <c r="D81" s="23" t="s">
        <v>320</v>
      </c>
      <c r="E81" s="37">
        <v>199129</v>
      </c>
      <c r="F81" s="24">
        <v>566.82069850000005</v>
      </c>
      <c r="G81" s="25">
        <v>0.21500647494535999</v>
      </c>
      <c r="H81" s="29"/>
    </row>
    <row r="82" spans="2:8" x14ac:dyDescent="0.2">
      <c r="B82" s="23" t="s">
        <v>370</v>
      </c>
      <c r="C82" s="23" t="s">
        <v>371</v>
      </c>
      <c r="D82" s="23" t="s">
        <v>263</v>
      </c>
      <c r="E82" s="37">
        <v>299879</v>
      </c>
      <c r="F82" s="24">
        <v>562.6929556</v>
      </c>
      <c r="G82" s="25">
        <v>0.21344073916196599</v>
      </c>
      <c r="H82" s="29"/>
    </row>
    <row r="83" spans="2:8" x14ac:dyDescent="0.2">
      <c r="B83" s="23" t="s">
        <v>490</v>
      </c>
      <c r="C83" s="23" t="s">
        <v>491</v>
      </c>
      <c r="D83" s="23" t="s">
        <v>421</v>
      </c>
      <c r="E83" s="37">
        <v>20965</v>
      </c>
      <c r="F83" s="24">
        <v>562.595775</v>
      </c>
      <c r="G83" s="25">
        <v>0.21340387660861501</v>
      </c>
      <c r="H83" s="29"/>
    </row>
    <row r="84" spans="2:8" x14ac:dyDescent="0.2">
      <c r="B84" s="23" t="s">
        <v>1317</v>
      </c>
      <c r="C84" s="23" t="s">
        <v>1318</v>
      </c>
      <c r="D84" s="23" t="s">
        <v>416</v>
      </c>
      <c r="E84" s="37">
        <v>26416</v>
      </c>
      <c r="F84" s="24">
        <v>504.783344</v>
      </c>
      <c r="G84" s="25">
        <v>0.19147446042775501</v>
      </c>
      <c r="H84" s="29"/>
    </row>
    <row r="85" spans="2:8" x14ac:dyDescent="0.2">
      <c r="B85" s="23" t="s">
        <v>539</v>
      </c>
      <c r="C85" s="23" t="s">
        <v>540</v>
      </c>
      <c r="D85" s="23" t="s">
        <v>286</v>
      </c>
      <c r="E85" s="37">
        <v>37992</v>
      </c>
      <c r="F85" s="24">
        <v>495.56764800000002</v>
      </c>
      <c r="G85" s="25">
        <v>0.18797876184728399</v>
      </c>
      <c r="H85" s="29"/>
    </row>
    <row r="86" spans="2:8" x14ac:dyDescent="0.2">
      <c r="B86" s="23" t="s">
        <v>677</v>
      </c>
      <c r="C86" s="23" t="s">
        <v>678</v>
      </c>
      <c r="D86" s="23" t="s">
        <v>416</v>
      </c>
      <c r="E86" s="37">
        <v>11742</v>
      </c>
      <c r="F86" s="24">
        <v>451.45641599999999</v>
      </c>
      <c r="G86" s="25">
        <v>0.17124648562146</v>
      </c>
      <c r="H86" s="29"/>
    </row>
    <row r="87" spans="2:8" x14ac:dyDescent="0.2">
      <c r="B87" s="23" t="s">
        <v>1319</v>
      </c>
      <c r="C87" s="23" t="s">
        <v>1320</v>
      </c>
      <c r="D87" s="23" t="s">
        <v>561</v>
      </c>
      <c r="E87" s="37">
        <v>49079</v>
      </c>
      <c r="F87" s="24">
        <v>427.03637900000001</v>
      </c>
      <c r="G87" s="25">
        <v>0.16198347513631001</v>
      </c>
      <c r="H87" s="29"/>
    </row>
    <row r="88" spans="2:8" x14ac:dyDescent="0.2">
      <c r="B88" s="23" t="s">
        <v>1321</v>
      </c>
      <c r="C88" s="23" t="s">
        <v>1322</v>
      </c>
      <c r="D88" s="23" t="s">
        <v>674</v>
      </c>
      <c r="E88" s="37">
        <v>149606</v>
      </c>
      <c r="F88" s="24">
        <v>422.188132</v>
      </c>
      <c r="G88" s="25">
        <v>0.16014443767721101</v>
      </c>
      <c r="H88" s="29"/>
    </row>
    <row r="89" spans="2:8" x14ac:dyDescent="0.2">
      <c r="B89" s="23" t="s">
        <v>535</v>
      </c>
      <c r="C89" s="23" t="s">
        <v>536</v>
      </c>
      <c r="D89" s="23" t="s">
        <v>263</v>
      </c>
      <c r="E89" s="37">
        <v>35160</v>
      </c>
      <c r="F89" s="24">
        <v>391.92851999999999</v>
      </c>
      <c r="G89" s="25">
        <v>0.14866635911277001</v>
      </c>
      <c r="H89" s="29"/>
    </row>
    <row r="90" spans="2:8" x14ac:dyDescent="0.2">
      <c r="B90" s="23" t="s">
        <v>1008</v>
      </c>
      <c r="C90" s="23" t="s">
        <v>1009</v>
      </c>
      <c r="D90" s="23" t="s">
        <v>421</v>
      </c>
      <c r="E90" s="37">
        <v>43103</v>
      </c>
      <c r="F90" s="24">
        <v>378.57364899999999</v>
      </c>
      <c r="G90" s="25">
        <v>0.14360058832377301</v>
      </c>
      <c r="H90" s="29"/>
    </row>
    <row r="91" spans="2:8" x14ac:dyDescent="0.2">
      <c r="B91" s="23" t="s">
        <v>961</v>
      </c>
      <c r="C91" s="23" t="s">
        <v>962</v>
      </c>
      <c r="D91" s="23" t="s">
        <v>365</v>
      </c>
      <c r="E91" s="37">
        <v>33156</v>
      </c>
      <c r="F91" s="24">
        <v>345.22027200000002</v>
      </c>
      <c r="G91" s="25">
        <v>0.13094898255977899</v>
      </c>
      <c r="H91" s="29"/>
    </row>
    <row r="92" spans="2:8" x14ac:dyDescent="0.2">
      <c r="B92" s="23" t="s">
        <v>1112</v>
      </c>
      <c r="C92" s="23" t="s">
        <v>1113</v>
      </c>
      <c r="D92" s="23" t="s">
        <v>255</v>
      </c>
      <c r="E92" s="37">
        <v>35363</v>
      </c>
      <c r="F92" s="24">
        <v>342.0839805</v>
      </c>
      <c r="G92" s="25">
        <v>0.12975932420467601</v>
      </c>
      <c r="H92" s="29"/>
    </row>
    <row r="93" spans="2:8" x14ac:dyDescent="0.2">
      <c r="B93" s="23" t="s">
        <v>1139</v>
      </c>
      <c r="C93" s="23" t="s">
        <v>1140</v>
      </c>
      <c r="D93" s="23" t="s">
        <v>283</v>
      </c>
      <c r="E93" s="37">
        <v>276286</v>
      </c>
      <c r="F93" s="24">
        <v>313.88852459999998</v>
      </c>
      <c r="G93" s="25">
        <v>0.119064221505394</v>
      </c>
      <c r="H93" s="29"/>
    </row>
    <row r="94" spans="2:8" x14ac:dyDescent="0.2">
      <c r="B94" s="23" t="s">
        <v>1323</v>
      </c>
      <c r="C94" s="23" t="s">
        <v>1324</v>
      </c>
      <c r="D94" s="23" t="s">
        <v>266</v>
      </c>
      <c r="E94" s="37">
        <v>47009</v>
      </c>
      <c r="F94" s="24">
        <v>308.07348150000001</v>
      </c>
      <c r="G94" s="25">
        <v>0.11685845886847</v>
      </c>
      <c r="H94" s="29"/>
    </row>
    <row r="95" spans="2:8" x14ac:dyDescent="0.2">
      <c r="B95" s="23" t="s">
        <v>1325</v>
      </c>
      <c r="C95" s="23" t="s">
        <v>1326</v>
      </c>
      <c r="D95" s="23" t="s">
        <v>561</v>
      </c>
      <c r="E95" s="37">
        <v>269184</v>
      </c>
      <c r="F95" s="24">
        <v>287.13857280000002</v>
      </c>
      <c r="G95" s="25">
        <v>0.108917427542688</v>
      </c>
      <c r="H95" s="29"/>
    </row>
    <row r="96" spans="2:8" x14ac:dyDescent="0.2">
      <c r="B96" s="23" t="s">
        <v>850</v>
      </c>
      <c r="C96" s="23" t="s">
        <v>851</v>
      </c>
      <c r="D96" s="23" t="s">
        <v>266</v>
      </c>
      <c r="E96" s="37">
        <v>24338</v>
      </c>
      <c r="F96" s="24">
        <v>257.39868799999999</v>
      </c>
      <c r="G96" s="25">
        <v>9.7636491943387499E-2</v>
      </c>
      <c r="H96" s="29"/>
    </row>
    <row r="97" spans="2:8" x14ac:dyDescent="0.2">
      <c r="B97" s="23" t="s">
        <v>549</v>
      </c>
      <c r="C97" s="23" t="s">
        <v>550</v>
      </c>
      <c r="D97" s="23" t="s">
        <v>397</v>
      </c>
      <c r="E97" s="37">
        <v>13244</v>
      </c>
      <c r="F97" s="24">
        <v>256.53627999999998</v>
      </c>
      <c r="G97" s="25">
        <v>9.7309363268419602E-2</v>
      </c>
      <c r="H97" s="29"/>
    </row>
    <row r="98" spans="2:8" x14ac:dyDescent="0.2">
      <c r="B98" s="23" t="s">
        <v>933</v>
      </c>
      <c r="C98" s="23" t="s">
        <v>934</v>
      </c>
      <c r="D98" s="23" t="s">
        <v>255</v>
      </c>
      <c r="E98" s="37">
        <v>132466</v>
      </c>
      <c r="F98" s="24">
        <v>229.8550032</v>
      </c>
      <c r="G98" s="25">
        <v>8.7188619112480104E-2</v>
      </c>
      <c r="H98" s="29"/>
    </row>
    <row r="99" spans="2:8" x14ac:dyDescent="0.2">
      <c r="B99" s="79" t="s">
        <v>1463</v>
      </c>
      <c r="C99" s="23" t="s">
        <v>1327</v>
      </c>
      <c r="D99" s="23" t="s">
        <v>341</v>
      </c>
      <c r="E99" s="37">
        <v>884320</v>
      </c>
      <c r="F99" s="24">
        <v>201.62495999999999</v>
      </c>
      <c r="G99" s="25">
        <v>7.6480396755658001E-2</v>
      </c>
      <c r="H99" s="29"/>
    </row>
    <row r="100" spans="2:8" x14ac:dyDescent="0.2">
      <c r="B100" s="23" t="s">
        <v>1328</v>
      </c>
      <c r="C100" s="23" t="s">
        <v>1329</v>
      </c>
      <c r="D100" s="23" t="s">
        <v>286</v>
      </c>
      <c r="E100" s="37">
        <v>67881</v>
      </c>
      <c r="F100" s="24">
        <v>173.30019300000001</v>
      </c>
      <c r="G100" s="25">
        <v>6.5736243759066795E-2</v>
      </c>
      <c r="H100" s="29"/>
    </row>
    <row r="101" spans="2:8" x14ac:dyDescent="0.2">
      <c r="B101" s="23" t="s">
        <v>475</v>
      </c>
      <c r="C101" s="23" t="s">
        <v>476</v>
      </c>
      <c r="D101" s="23" t="s">
        <v>424</v>
      </c>
      <c r="E101" s="37">
        <v>5938</v>
      </c>
      <c r="F101" s="24">
        <v>152.33939000000001</v>
      </c>
      <c r="G101" s="25">
        <v>5.7785390205235099E-2</v>
      </c>
      <c r="H101" s="29"/>
    </row>
    <row r="102" spans="2:8" x14ac:dyDescent="0.2">
      <c r="B102" s="23" t="s">
        <v>1330</v>
      </c>
      <c r="C102" s="23" t="s">
        <v>1331</v>
      </c>
      <c r="D102" s="23" t="s">
        <v>487</v>
      </c>
      <c r="E102" s="37">
        <v>18909</v>
      </c>
      <c r="F102" s="24">
        <v>149.94837000000001</v>
      </c>
      <c r="G102" s="25">
        <v>5.6878428298084698E-2</v>
      </c>
      <c r="H102" s="29"/>
    </row>
    <row r="103" spans="2:8" x14ac:dyDescent="0.2">
      <c r="B103" s="23" t="s">
        <v>998</v>
      </c>
      <c r="C103" s="23" t="s">
        <v>999</v>
      </c>
      <c r="D103" s="23" t="s">
        <v>286</v>
      </c>
      <c r="E103" s="37">
        <v>17045</v>
      </c>
      <c r="F103" s="24">
        <v>139.16390250000001</v>
      </c>
      <c r="G103" s="25">
        <v>5.2787663180519397E-2</v>
      </c>
      <c r="H103" s="29"/>
    </row>
    <row r="104" spans="2:8" x14ac:dyDescent="0.2">
      <c r="B104" s="23" t="s">
        <v>1332</v>
      </c>
      <c r="C104" s="23" t="s">
        <v>1333</v>
      </c>
      <c r="D104" s="23" t="s">
        <v>346</v>
      </c>
      <c r="E104" s="37">
        <v>25769</v>
      </c>
      <c r="F104" s="24">
        <v>137.786843</v>
      </c>
      <c r="G104" s="25">
        <v>5.2265316855361302E-2</v>
      </c>
      <c r="H104" s="29"/>
    </row>
    <row r="105" spans="2:8" x14ac:dyDescent="0.2">
      <c r="B105" s="23" t="s">
        <v>1038</v>
      </c>
      <c r="C105" s="23" t="s">
        <v>1039</v>
      </c>
      <c r="D105" s="23" t="s">
        <v>263</v>
      </c>
      <c r="E105" s="37">
        <v>25832</v>
      </c>
      <c r="F105" s="24">
        <v>132.918556</v>
      </c>
      <c r="G105" s="25">
        <v>5.0418677821779299E-2</v>
      </c>
      <c r="H105" s="29"/>
    </row>
    <row r="106" spans="2:8" x14ac:dyDescent="0.2">
      <c r="B106" s="23" t="s">
        <v>1334</v>
      </c>
      <c r="C106" s="23" t="s">
        <v>1335</v>
      </c>
      <c r="D106" s="23" t="s">
        <v>341</v>
      </c>
      <c r="E106" s="37">
        <v>136204</v>
      </c>
      <c r="F106" s="24">
        <v>123.9047788</v>
      </c>
      <c r="G106" s="25">
        <v>4.6999571097477398E-2</v>
      </c>
      <c r="H106" s="29"/>
    </row>
    <row r="107" spans="2:8" x14ac:dyDescent="0.2">
      <c r="B107" s="23" t="s">
        <v>1183</v>
      </c>
      <c r="C107" s="23" t="s">
        <v>1184</v>
      </c>
      <c r="D107" s="23" t="s">
        <v>421</v>
      </c>
      <c r="E107" s="37">
        <v>13161</v>
      </c>
      <c r="F107" s="24">
        <v>123.3646335</v>
      </c>
      <c r="G107" s="25">
        <v>4.67946831369307E-2</v>
      </c>
      <c r="H107" s="29"/>
    </row>
    <row r="108" spans="2:8" x14ac:dyDescent="0.2">
      <c r="B108" s="23" t="s">
        <v>1336</v>
      </c>
      <c r="C108" s="23" t="s">
        <v>1337</v>
      </c>
      <c r="D108" s="23" t="s">
        <v>260</v>
      </c>
      <c r="E108" s="37">
        <v>29231</v>
      </c>
      <c r="F108" s="24">
        <v>121.484036</v>
      </c>
      <c r="G108" s="25">
        <v>4.6081334735335502E-2</v>
      </c>
      <c r="H108" s="29"/>
    </row>
    <row r="109" spans="2:8" x14ac:dyDescent="0.2">
      <c r="B109" s="23" t="s">
        <v>1262</v>
      </c>
      <c r="C109" s="23" t="s">
        <v>1263</v>
      </c>
      <c r="D109" s="23" t="s">
        <v>252</v>
      </c>
      <c r="E109" s="37">
        <v>537653</v>
      </c>
      <c r="F109" s="24">
        <v>120.7030985</v>
      </c>
      <c r="G109" s="25">
        <v>4.5785109457267902E-2</v>
      </c>
      <c r="H109" s="29"/>
    </row>
    <row r="110" spans="2:8" x14ac:dyDescent="0.2">
      <c r="B110" s="23" t="s">
        <v>796</v>
      </c>
      <c r="C110" s="23" t="s">
        <v>797</v>
      </c>
      <c r="D110" s="23" t="s">
        <v>349</v>
      </c>
      <c r="E110" s="37">
        <v>90913</v>
      </c>
      <c r="F110" s="24">
        <v>107.1136966</v>
      </c>
      <c r="G110" s="25">
        <v>4.0630376387592003E-2</v>
      </c>
      <c r="H110" s="29"/>
    </row>
    <row r="111" spans="2:8" x14ac:dyDescent="0.2">
      <c r="B111" s="23" t="s">
        <v>689</v>
      </c>
      <c r="C111" s="23" t="s">
        <v>690</v>
      </c>
      <c r="D111" s="23" t="s">
        <v>297</v>
      </c>
      <c r="E111" s="37">
        <v>28213</v>
      </c>
      <c r="F111" s="24">
        <v>106.052667</v>
      </c>
      <c r="G111" s="25">
        <v>4.0227906550635802E-2</v>
      </c>
      <c r="H111" s="29"/>
    </row>
    <row r="112" spans="2:8" x14ac:dyDescent="0.2">
      <c r="B112" s="23" t="s">
        <v>277</v>
      </c>
      <c r="C112" s="23" t="s">
        <v>278</v>
      </c>
      <c r="D112" s="23" t="s">
        <v>252</v>
      </c>
      <c r="E112" s="37">
        <v>22517</v>
      </c>
      <c r="F112" s="24">
        <v>79.575078000000005</v>
      </c>
      <c r="G112" s="25">
        <v>3.0184425268093899E-2</v>
      </c>
      <c r="H112" s="29"/>
    </row>
    <row r="113" spans="2:9" x14ac:dyDescent="0.2">
      <c r="B113" s="23" t="s">
        <v>1280</v>
      </c>
      <c r="C113" s="23" t="s">
        <v>1281</v>
      </c>
      <c r="D113" s="23" t="s">
        <v>346</v>
      </c>
      <c r="E113" s="37">
        <v>5533</v>
      </c>
      <c r="F113" s="24">
        <v>73.146259999999998</v>
      </c>
      <c r="G113" s="25">
        <v>2.7745845484569501E-2</v>
      </c>
      <c r="H113" s="29"/>
    </row>
    <row r="114" spans="2:9" x14ac:dyDescent="0.2">
      <c r="B114" s="22" t="s">
        <v>79</v>
      </c>
      <c r="C114" s="22"/>
      <c r="D114" s="22"/>
      <c r="E114" s="22"/>
      <c r="F114" s="27">
        <f>SUM(F7:F113)</f>
        <v>260696.73886929994</v>
      </c>
      <c r="G114" s="28">
        <f>SUM(G7:G113)</f>
        <v>98.887508876035128</v>
      </c>
      <c r="H114" s="22"/>
      <c r="I114" s="15"/>
    </row>
    <row r="115" spans="2:9" x14ac:dyDescent="0.2">
      <c r="B115" s="22" t="s">
        <v>375</v>
      </c>
      <c r="C115" s="22"/>
      <c r="D115" s="22"/>
      <c r="E115" s="22"/>
      <c r="F115" s="53" t="s">
        <v>376</v>
      </c>
      <c r="G115" s="54" t="s">
        <v>376</v>
      </c>
      <c r="H115" s="22"/>
      <c r="I115" s="15"/>
    </row>
    <row r="116" spans="2:9" x14ac:dyDescent="0.2">
      <c r="B116" s="22" t="s">
        <v>79</v>
      </c>
      <c r="C116" s="22"/>
      <c r="D116" s="22"/>
      <c r="E116" s="22"/>
      <c r="F116" s="49" t="s">
        <v>376</v>
      </c>
      <c r="G116" s="50" t="s">
        <v>376</v>
      </c>
      <c r="H116" s="22"/>
      <c r="I116" s="15"/>
    </row>
    <row r="117" spans="2:9" x14ac:dyDescent="0.2">
      <c r="B117" s="41" t="s">
        <v>97</v>
      </c>
      <c r="C117" s="41"/>
      <c r="D117" s="41"/>
      <c r="E117" s="41"/>
      <c r="F117" s="42">
        <f>F114</f>
        <v>260696.73886929994</v>
      </c>
      <c r="G117" s="43">
        <f>G114</f>
        <v>98.887508876035128</v>
      </c>
      <c r="H117" s="22"/>
      <c r="I117" s="15"/>
    </row>
    <row r="118" spans="2:9" x14ac:dyDescent="0.2">
      <c r="B118" s="22" t="s">
        <v>22</v>
      </c>
      <c r="C118" s="22"/>
      <c r="D118" s="22"/>
      <c r="E118" s="22"/>
      <c r="F118" s="27">
        <v>8572.4419264000007</v>
      </c>
      <c r="G118" s="28">
        <v>3.2516993912653902</v>
      </c>
      <c r="H118" s="29">
        <v>6.1600000000000002E-2</v>
      </c>
      <c r="I118" s="16"/>
    </row>
    <row r="119" spans="2:9" x14ac:dyDescent="0.2">
      <c r="B119" s="23"/>
      <c r="C119" s="23"/>
      <c r="D119" s="23"/>
      <c r="E119" s="23"/>
      <c r="F119" s="24"/>
      <c r="G119" s="25"/>
      <c r="H119" s="23"/>
    </row>
    <row r="120" spans="2:9" x14ac:dyDescent="0.2">
      <c r="B120" s="22" t="s">
        <v>1338</v>
      </c>
      <c r="C120" s="23"/>
      <c r="D120" s="23"/>
      <c r="E120" s="23"/>
      <c r="F120" s="71">
        <v>200</v>
      </c>
      <c r="G120" s="71">
        <f>F120/F122*100</f>
        <v>7.5864016792026132E-2</v>
      </c>
      <c r="H120" s="23"/>
    </row>
    <row r="121" spans="2:9" x14ac:dyDescent="0.2">
      <c r="B121" s="36" t="s">
        <v>24</v>
      </c>
      <c r="C121" s="36"/>
      <c r="D121" s="36"/>
      <c r="E121" s="36"/>
      <c r="F121" s="27">
        <f>F122-(F114+F118+F120)</f>
        <v>-5839.5860850999597</v>
      </c>
      <c r="G121" s="28">
        <f>G122-(G114+G118+G120)</f>
        <v>-2.2150722840925425</v>
      </c>
      <c r="H121" s="22"/>
      <c r="I121" s="15"/>
    </row>
    <row r="122" spans="2:9" x14ac:dyDescent="0.2">
      <c r="B122" s="30" t="s">
        <v>23</v>
      </c>
      <c r="C122" s="30"/>
      <c r="D122" s="30"/>
      <c r="E122" s="30"/>
      <c r="F122" s="31">
        <v>263629.59471059998</v>
      </c>
      <c r="G122" s="32">
        <v>100</v>
      </c>
      <c r="H122" s="34"/>
      <c r="I122" s="15"/>
    </row>
    <row r="124" spans="2:9" x14ac:dyDescent="0.2">
      <c r="B124" s="15" t="s">
        <v>1339</v>
      </c>
    </row>
    <row r="126" spans="2:9" ht="22.5" x14ac:dyDescent="0.2">
      <c r="B126" s="77" t="s">
        <v>7</v>
      </c>
      <c r="C126" s="77" t="s">
        <v>1340</v>
      </c>
      <c r="D126" s="78" t="s">
        <v>25</v>
      </c>
      <c r="E126" s="77" t="s">
        <v>0</v>
      </c>
      <c r="F126" s="74" t="s">
        <v>1341</v>
      </c>
      <c r="G126" s="75" t="s">
        <v>1342</v>
      </c>
    </row>
    <row r="127" spans="2:9" x14ac:dyDescent="0.2">
      <c r="B127" s="60" t="s">
        <v>1343</v>
      </c>
      <c r="C127" s="60" t="s">
        <v>1344</v>
      </c>
      <c r="D127" s="60" t="s">
        <v>1345</v>
      </c>
      <c r="E127" s="61">
        <v>5200</v>
      </c>
      <c r="F127" s="62">
        <v>1166.1623999999999</v>
      </c>
      <c r="G127" s="63">
        <v>0.442348819479147</v>
      </c>
    </row>
    <row r="128" spans="2:9" x14ac:dyDescent="0.2">
      <c r="B128" s="57"/>
      <c r="C128" s="57"/>
      <c r="D128" s="57"/>
      <c r="E128" s="57"/>
      <c r="F128" s="58">
        <f>SUM(F127:F127)</f>
        <v>1166.1623999999999</v>
      </c>
      <c r="G128" s="59">
        <f>SUM(G127:G127)</f>
        <v>0.442348819479147</v>
      </c>
    </row>
    <row r="130" spans="2:4" x14ac:dyDescent="0.2">
      <c r="B130" s="15" t="s">
        <v>106</v>
      </c>
    </row>
    <row r="131" spans="2:4" x14ac:dyDescent="0.2">
      <c r="B131" s="15"/>
    </row>
    <row r="132" spans="2:4" x14ac:dyDescent="0.2">
      <c r="B132" s="65" t="s">
        <v>1465</v>
      </c>
    </row>
    <row r="133" spans="2:4" x14ac:dyDescent="0.2">
      <c r="B133" s="65"/>
    </row>
    <row r="134" spans="2:4" x14ac:dyDescent="0.2">
      <c r="B134" s="81" t="s">
        <v>1466</v>
      </c>
    </row>
    <row r="135" spans="2:4" x14ac:dyDescent="0.2">
      <c r="B135" s="81" t="s">
        <v>1483</v>
      </c>
    </row>
    <row r="136" spans="2:4" x14ac:dyDescent="0.2">
      <c r="B136" s="81" t="s">
        <v>1484</v>
      </c>
    </row>
    <row r="137" spans="2:4" x14ac:dyDescent="0.2">
      <c r="B137" s="65"/>
    </row>
    <row r="138" spans="2:4" ht="22.5" x14ac:dyDescent="0.2">
      <c r="B138" s="82" t="s">
        <v>1468</v>
      </c>
      <c r="C138" s="88" t="s">
        <v>1480</v>
      </c>
      <c r="D138" s="88" t="s">
        <v>1470</v>
      </c>
    </row>
    <row r="139" spans="2:4" x14ac:dyDescent="0.2">
      <c r="B139" s="83" t="s">
        <v>1535</v>
      </c>
      <c r="C139" s="112" t="s">
        <v>1477</v>
      </c>
      <c r="D139" s="112">
        <v>8.8800000000000008</v>
      </c>
    </row>
    <row r="140" spans="2:4" x14ac:dyDescent="0.2">
      <c r="B140" s="65"/>
    </row>
    <row r="141" spans="2:4" x14ac:dyDescent="0.2">
      <c r="B141" s="65" t="s">
        <v>1538</v>
      </c>
    </row>
    <row r="142" spans="2:4" x14ac:dyDescent="0.2">
      <c r="B142" s="65"/>
    </row>
    <row r="143" spans="2:4" x14ac:dyDescent="0.2">
      <c r="B143" s="81" t="s">
        <v>1485</v>
      </c>
    </row>
    <row r="144" spans="2:4" x14ac:dyDescent="0.2">
      <c r="B144" s="81"/>
    </row>
    <row r="145" spans="2:6" x14ac:dyDescent="0.2">
      <c r="B145" s="89" t="s">
        <v>1489</v>
      </c>
    </row>
    <row r="146" spans="2:6" x14ac:dyDescent="0.2">
      <c r="B146" s="84"/>
    </row>
    <row r="147" spans="2:6" x14ac:dyDescent="0.2">
      <c r="B147" s="89" t="s">
        <v>1511</v>
      </c>
    </row>
    <row r="148" spans="2:6" ht="22.5" x14ac:dyDescent="0.2">
      <c r="B148" s="95" t="s">
        <v>1490</v>
      </c>
      <c r="C148" s="96" t="s">
        <v>1491</v>
      </c>
      <c r="D148" s="96" t="s">
        <v>1492</v>
      </c>
      <c r="E148" s="96" t="s">
        <v>1493</v>
      </c>
      <c r="F148" s="96" t="s">
        <v>1494</v>
      </c>
    </row>
    <row r="149" spans="2:6" x14ac:dyDescent="0.2">
      <c r="B149" s="136" t="s">
        <v>220</v>
      </c>
      <c r="C149" s="137"/>
      <c r="D149" s="137"/>
      <c r="E149" s="137"/>
      <c r="F149" s="138"/>
    </row>
    <row r="150" spans="2:6" x14ac:dyDescent="0.2">
      <c r="B150" s="84" t="s">
        <v>1512</v>
      </c>
    </row>
    <row r="151" spans="2:6" x14ac:dyDescent="0.2">
      <c r="B151" s="84" t="s">
        <v>1516</v>
      </c>
    </row>
    <row r="152" spans="2:6" x14ac:dyDescent="0.2">
      <c r="B152" s="84"/>
    </row>
    <row r="153" spans="2:6" x14ac:dyDescent="0.2">
      <c r="B153" s="139" t="s">
        <v>1496</v>
      </c>
      <c r="C153" s="139" t="s">
        <v>1497</v>
      </c>
      <c r="D153" s="139" t="s">
        <v>1498</v>
      </c>
      <c r="E153" s="139" t="s">
        <v>1499</v>
      </c>
      <c r="F153" s="139" t="s">
        <v>1500</v>
      </c>
    </row>
    <row r="154" spans="2:6" x14ac:dyDescent="0.2">
      <c r="B154" s="140"/>
      <c r="C154" s="140"/>
      <c r="D154" s="140"/>
      <c r="E154" s="140"/>
      <c r="F154" s="140"/>
    </row>
    <row r="155" spans="2:6" x14ac:dyDescent="0.2">
      <c r="B155" s="136" t="s">
        <v>220</v>
      </c>
      <c r="C155" s="137"/>
      <c r="D155" s="137"/>
      <c r="E155" s="137"/>
      <c r="F155" s="138"/>
    </row>
    <row r="156" spans="2:6" x14ac:dyDescent="0.2">
      <c r="B156" s="84"/>
    </row>
    <row r="157" spans="2:6" x14ac:dyDescent="0.2">
      <c r="B157" s="122" t="s">
        <v>1514</v>
      </c>
      <c r="C157" s="94"/>
      <c r="D157" s="94"/>
      <c r="E157" s="94"/>
      <c r="F157" s="94"/>
    </row>
    <row r="158" spans="2:6" x14ac:dyDescent="0.2">
      <c r="B158" s="93"/>
      <c r="C158" s="94"/>
      <c r="D158" s="94"/>
      <c r="E158" s="94"/>
      <c r="F158" s="94"/>
    </row>
    <row r="159" spans="2:6" ht="22.5" x14ac:dyDescent="0.2">
      <c r="B159" s="95" t="s">
        <v>1490</v>
      </c>
      <c r="C159" s="96" t="s">
        <v>1491</v>
      </c>
      <c r="D159" s="96" t="s">
        <v>1492</v>
      </c>
      <c r="E159" s="96" t="s">
        <v>1493</v>
      </c>
      <c r="F159" s="96" t="s">
        <v>1494</v>
      </c>
    </row>
    <row r="160" spans="2:6" x14ac:dyDescent="0.2">
      <c r="B160" s="97" t="s">
        <v>1343</v>
      </c>
      <c r="C160" s="98" t="s">
        <v>1344</v>
      </c>
      <c r="D160" s="121">
        <v>23107.024300000001</v>
      </c>
      <c r="E160" s="99">
        <v>22426.2</v>
      </c>
      <c r="F160" s="99">
        <v>132.36256800000001</v>
      </c>
    </row>
    <row r="161" spans="2:6" x14ac:dyDescent="0.2">
      <c r="B161" s="93"/>
      <c r="C161" s="94"/>
      <c r="D161" s="94"/>
      <c r="E161" s="94"/>
      <c r="F161" s="94"/>
    </row>
    <row r="162" spans="2:6" x14ac:dyDescent="0.2">
      <c r="B162" s="93" t="s">
        <v>1534</v>
      </c>
      <c r="C162" s="94"/>
      <c r="D162" s="94"/>
      <c r="E162" s="94"/>
      <c r="F162" s="94"/>
    </row>
    <row r="163" spans="2:6" x14ac:dyDescent="0.2">
      <c r="B163" s="94" t="s">
        <v>1513</v>
      </c>
      <c r="C163" s="101"/>
      <c r="D163" s="102"/>
      <c r="E163" s="103"/>
      <c r="F163" s="104"/>
    </row>
    <row r="164" spans="2:6" x14ac:dyDescent="0.2">
      <c r="B164" s="94" t="s">
        <v>1495</v>
      </c>
      <c r="C164" s="101"/>
      <c r="D164" s="102"/>
      <c r="E164" s="103"/>
      <c r="F164" s="104"/>
    </row>
    <row r="165" spans="2:6" x14ac:dyDescent="0.2">
      <c r="B165" s="139" t="s">
        <v>1496</v>
      </c>
      <c r="C165" s="139" t="s">
        <v>1497</v>
      </c>
      <c r="D165" s="139" t="s">
        <v>1498</v>
      </c>
      <c r="E165" s="139" t="s">
        <v>1499</v>
      </c>
      <c r="F165" s="139" t="s">
        <v>1500</v>
      </c>
    </row>
    <row r="166" spans="2:6" x14ac:dyDescent="0.2">
      <c r="B166" s="140"/>
      <c r="C166" s="140"/>
      <c r="D166" s="140"/>
      <c r="E166" s="140"/>
      <c r="F166" s="140"/>
    </row>
    <row r="167" spans="2:6" x14ac:dyDescent="0.2">
      <c r="B167" s="105">
        <v>7118</v>
      </c>
      <c r="C167" s="105">
        <v>7118</v>
      </c>
      <c r="D167" s="107">
        <v>130737.19151900505</v>
      </c>
      <c r="E167" s="132">
        <v>130290.32023516</v>
      </c>
      <c r="F167" s="109">
        <v>-446.87128342601301</v>
      </c>
    </row>
    <row r="168" spans="2:6" x14ac:dyDescent="0.2">
      <c r="B168" s="110"/>
      <c r="C168" s="111"/>
      <c r="D168" s="111"/>
      <c r="E168" s="111"/>
      <c r="F168" s="13"/>
    </row>
    <row r="169" spans="2:6" x14ac:dyDescent="0.2">
      <c r="B169" s="123" t="s">
        <v>1524</v>
      </c>
      <c r="C169" s="124"/>
      <c r="D169" s="124"/>
      <c r="E169" s="125"/>
      <c r="F169" s="13"/>
    </row>
    <row r="170" spans="2:6" x14ac:dyDescent="0.2">
      <c r="B170" s="126"/>
      <c r="C170" s="124"/>
      <c r="D170" s="124"/>
      <c r="E170" s="125"/>
      <c r="F170" s="13"/>
    </row>
    <row r="171" spans="2:6" x14ac:dyDescent="0.2">
      <c r="B171" s="95" t="s">
        <v>1490</v>
      </c>
      <c r="C171" s="96" t="s">
        <v>1517</v>
      </c>
      <c r="D171" s="96" t="s">
        <v>1518</v>
      </c>
      <c r="E171" s="96" t="s">
        <v>1519</v>
      </c>
      <c r="F171" s="13"/>
    </row>
    <row r="172" spans="2:6" x14ac:dyDescent="0.2">
      <c r="B172" s="136" t="s">
        <v>220</v>
      </c>
      <c r="C172" s="137"/>
      <c r="D172" s="137"/>
      <c r="E172" s="138"/>
      <c r="F172" s="13"/>
    </row>
    <row r="173" spans="2:6" x14ac:dyDescent="0.2">
      <c r="B173" s="93" t="s">
        <v>1520</v>
      </c>
      <c r="C173" s="94"/>
      <c r="D173" s="94"/>
      <c r="E173" s="94"/>
      <c r="F173" s="13"/>
    </row>
    <row r="174" spans="2:6" x14ac:dyDescent="0.2">
      <c r="B174" s="127"/>
      <c r="C174" s="128"/>
      <c r="D174" s="128"/>
      <c r="E174" s="127"/>
      <c r="F174" s="13"/>
    </row>
    <row r="175" spans="2:6" x14ac:dyDescent="0.2">
      <c r="B175" s="127" t="s">
        <v>1525</v>
      </c>
      <c r="C175" s="128"/>
      <c r="D175" s="128"/>
      <c r="E175" s="127"/>
      <c r="F175" s="13"/>
    </row>
    <row r="176" spans="2:6" x14ac:dyDescent="0.2">
      <c r="B176" s="127"/>
      <c r="C176" s="128"/>
      <c r="D176" s="128"/>
      <c r="E176" s="127"/>
      <c r="F176" s="13"/>
    </row>
    <row r="177" spans="2:6" x14ac:dyDescent="0.2">
      <c r="B177" s="139" t="s">
        <v>1521</v>
      </c>
      <c r="C177" s="139" t="s">
        <v>1522</v>
      </c>
      <c r="D177" s="139" t="s">
        <v>1523</v>
      </c>
      <c r="E177" s="127"/>
      <c r="F177" s="13"/>
    </row>
    <row r="178" spans="2:6" x14ac:dyDescent="0.2">
      <c r="B178" s="140"/>
      <c r="C178" s="140"/>
      <c r="D178" s="140"/>
      <c r="E178" s="127"/>
      <c r="F178" s="13"/>
    </row>
    <row r="179" spans="2:6" x14ac:dyDescent="0.2">
      <c r="B179" s="141" t="s">
        <v>220</v>
      </c>
      <c r="C179" s="141"/>
      <c r="D179" s="141"/>
      <c r="E179" s="111"/>
      <c r="F179" s="13"/>
    </row>
    <row r="180" spans="2:6" x14ac:dyDescent="0.2">
      <c r="B180" s="129"/>
      <c r="C180" s="129"/>
      <c r="D180" s="129"/>
      <c r="E180" s="111"/>
      <c r="F180" s="13"/>
    </row>
    <row r="181" spans="2:6" x14ac:dyDescent="0.2">
      <c r="B181" s="123" t="s">
        <v>1526</v>
      </c>
      <c r="C181" s="129"/>
      <c r="D181" s="129"/>
      <c r="E181" s="111"/>
      <c r="F181" s="13"/>
    </row>
    <row r="182" spans="2:6" x14ac:dyDescent="0.2">
      <c r="B182" s="129"/>
      <c r="C182" s="129"/>
      <c r="D182" s="129"/>
      <c r="E182" s="111"/>
      <c r="F182" s="13"/>
    </row>
    <row r="183" spans="2:6" ht="22.5" x14ac:dyDescent="0.2">
      <c r="B183" s="96" t="s">
        <v>1490</v>
      </c>
      <c r="C183" s="96" t="s">
        <v>1527</v>
      </c>
      <c r="D183" s="96" t="s">
        <v>1528</v>
      </c>
      <c r="E183" s="96" t="s">
        <v>1529</v>
      </c>
      <c r="F183" s="96" t="s">
        <v>1530</v>
      </c>
    </row>
    <row r="184" spans="2:6" x14ac:dyDescent="0.2">
      <c r="B184" s="142" t="s">
        <v>220</v>
      </c>
      <c r="C184" s="142"/>
      <c r="D184" s="142"/>
      <c r="E184" s="142"/>
      <c r="F184" s="142"/>
    </row>
    <row r="185" spans="2:6" x14ac:dyDescent="0.2">
      <c r="B185" s="130" t="s">
        <v>1532</v>
      </c>
      <c r="C185" s="129"/>
      <c r="D185" s="129"/>
      <c r="E185" s="111"/>
      <c r="F185" s="13"/>
    </row>
    <row r="186" spans="2:6" x14ac:dyDescent="0.2">
      <c r="B186" s="129"/>
      <c r="C186" s="129"/>
      <c r="D186" s="129"/>
      <c r="E186" s="111"/>
      <c r="F186" s="13"/>
    </row>
    <row r="187" spans="2:6" x14ac:dyDescent="0.2">
      <c r="B187" s="127" t="s">
        <v>1531</v>
      </c>
      <c r="C187" s="128"/>
      <c r="D187" s="128"/>
      <c r="E187" s="111"/>
      <c r="F187" s="13"/>
    </row>
    <row r="188" spans="2:6" x14ac:dyDescent="0.2">
      <c r="B188" s="127"/>
      <c r="C188" s="128"/>
      <c r="D188" s="128"/>
      <c r="E188" s="111"/>
      <c r="F188" s="13"/>
    </row>
    <row r="189" spans="2:6" x14ac:dyDescent="0.2">
      <c r="B189" s="139" t="s">
        <v>1521</v>
      </c>
      <c r="C189" s="139" t="s">
        <v>1522</v>
      </c>
      <c r="D189" s="139" t="s">
        <v>1523</v>
      </c>
      <c r="E189" s="111"/>
      <c r="F189" s="13"/>
    </row>
    <row r="190" spans="2:6" x14ac:dyDescent="0.2">
      <c r="B190" s="140"/>
      <c r="C190" s="140"/>
      <c r="D190" s="140"/>
      <c r="E190" s="111"/>
      <c r="F190" s="13"/>
    </row>
    <row r="191" spans="2:6" x14ac:dyDescent="0.2">
      <c r="B191" s="141" t="s">
        <v>220</v>
      </c>
      <c r="C191" s="141"/>
      <c r="D191" s="141"/>
      <c r="E191" s="111"/>
      <c r="F191" s="13"/>
    </row>
    <row r="192" spans="2:6" x14ac:dyDescent="0.2">
      <c r="B192" s="81"/>
    </row>
    <row r="193" spans="2:2" x14ac:dyDescent="0.2">
      <c r="B193" s="81" t="s">
        <v>1487</v>
      </c>
    </row>
    <row r="194" spans="2:2" x14ac:dyDescent="0.2">
      <c r="B194" s="84" t="s">
        <v>1504</v>
      </c>
    </row>
    <row r="195" spans="2:2" x14ac:dyDescent="0.2">
      <c r="B195" s="81" t="s">
        <v>1488</v>
      </c>
    </row>
    <row r="196" spans="2:2" x14ac:dyDescent="0.2">
      <c r="B196" s="15"/>
    </row>
    <row r="197" spans="2:2" x14ac:dyDescent="0.2">
      <c r="B197" s="15" t="s">
        <v>26</v>
      </c>
    </row>
    <row r="214" spans="2:2" x14ac:dyDescent="0.2">
      <c r="B214" s="65" t="s">
        <v>1431</v>
      </c>
    </row>
    <row r="215" spans="2:2" x14ac:dyDescent="0.2">
      <c r="B215" s="66" t="s">
        <v>1442</v>
      </c>
    </row>
  </sheetData>
  <mergeCells count="23">
    <mergeCell ref="B155:F155"/>
    <mergeCell ref="B165:B166"/>
    <mergeCell ref="C165:C166"/>
    <mergeCell ref="D165:D166"/>
    <mergeCell ref="B1:C1"/>
    <mergeCell ref="B149:F149"/>
    <mergeCell ref="B153:B154"/>
    <mergeCell ref="C153:C154"/>
    <mergeCell ref="D153:D154"/>
    <mergeCell ref="E153:E154"/>
    <mergeCell ref="F153:F154"/>
    <mergeCell ref="E165:E166"/>
    <mergeCell ref="F165:F166"/>
    <mergeCell ref="B172:E172"/>
    <mergeCell ref="B177:B178"/>
    <mergeCell ref="C177:C178"/>
    <mergeCell ref="D177:D178"/>
    <mergeCell ref="B191:D191"/>
    <mergeCell ref="B179:D179"/>
    <mergeCell ref="B184:F184"/>
    <mergeCell ref="B189:B190"/>
    <mergeCell ref="C189:C190"/>
    <mergeCell ref="D189:D190"/>
  </mergeCells>
  <conditionalFormatting sqref="G1:G3 G5:G232">
    <cfRule type="cellIs" dxfId="2" priority="2" stopIfTrue="1" operator="between">
      <formula>0.009</formula>
      <formula>-0.009</formula>
    </cfRule>
  </conditionalFormatting>
  <hyperlinks>
    <hyperlink ref="A2" location="Index!A1" display="-" xr:uid="{C77D4C0E-7F8D-48EE-B24B-A5730E43BC9D}"/>
  </hyperlinks>
  <pageMargins left="0.7" right="0.7" top="0.75" bottom="0.75" header="0.3" footer="0.3"/>
  <pageSetup paperSize="9" scale="29" orientation="portrait" r:id="rId1"/>
  <headerFooter>
    <oddFooter>&amp;C&amp;1#&amp;"Calibri"&amp;10&amp;K000000RESTRICTED</oddFooter>
    <evenFooter>&amp;LPUBLIC</evenFooter>
    <firstFooter>&amp;LPUBLIC</firstFooter>
  </headerFooter>
  <rowBreaks count="1" manualBreakCount="1">
    <brk id="196" min="1" max="7" man="1"/>
  </rowBreaks>
  <colBreaks count="1" manualBreakCount="1">
    <brk id="8" max="686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C0C5-5633-4B36-A548-1B2A50490372}">
  <dimension ref="A1:I339"/>
  <sheetViews>
    <sheetView view="pageBreakPreview" zoomScaleNormal="8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66.7109375" style="6" bestFit="1" customWidth="1"/>
    <col min="3" max="3" width="19.42578125" style="6" bestFit="1" customWidth="1"/>
    <col min="4" max="4" width="23" style="6" bestFit="1" customWidth="1"/>
    <col min="5" max="5" width="16.140625" style="6" customWidth="1"/>
    <col min="6" max="6" width="22.85546875" style="8" bestFit="1" customWidth="1"/>
    <col min="7" max="7" width="12.140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33" t="s">
        <v>20</v>
      </c>
      <c r="C1" s="134"/>
      <c r="D1" s="10"/>
      <c r="F1" s="5"/>
      <c r="G1" s="13"/>
    </row>
    <row r="2" spans="1:8" s="1" customFormat="1" ht="15" x14ac:dyDescent="0.25">
      <c r="A2" s="64" t="s">
        <v>1457</v>
      </c>
      <c r="F2" s="5"/>
      <c r="G2" s="13"/>
    </row>
    <row r="3" spans="1:8" s="1" customFormat="1" ht="12" x14ac:dyDescent="0.2">
      <c r="B3" s="7" t="s">
        <v>1464</v>
      </c>
      <c r="C3" s="2"/>
      <c r="D3" s="3"/>
      <c r="E3" s="3"/>
      <c r="F3" s="4"/>
      <c r="G3" s="13"/>
    </row>
    <row r="4" spans="1:8" s="1" customFormat="1" ht="25.5" customHeight="1" x14ac:dyDescent="0.2">
      <c r="B4" s="17" t="s">
        <v>7</v>
      </c>
      <c r="C4" s="17" t="s">
        <v>8</v>
      </c>
      <c r="D4" s="76" t="s">
        <v>1429</v>
      </c>
      <c r="E4" s="18" t="s">
        <v>0</v>
      </c>
      <c r="F4" s="19" t="s">
        <v>4</v>
      </c>
      <c r="G4" s="20" t="s">
        <v>5</v>
      </c>
      <c r="H4" s="56" t="s">
        <v>6</v>
      </c>
    </row>
    <row r="5" spans="1:8" x14ac:dyDescent="0.2">
      <c r="B5" s="22" t="s">
        <v>249</v>
      </c>
      <c r="C5" s="23"/>
      <c r="D5" s="23"/>
      <c r="E5" s="23"/>
      <c r="F5" s="24"/>
      <c r="G5" s="25"/>
      <c r="H5" s="23"/>
    </row>
    <row r="6" spans="1:8" x14ac:dyDescent="0.2">
      <c r="B6" s="22" t="s">
        <v>198</v>
      </c>
      <c r="C6" s="23"/>
      <c r="D6" s="23"/>
      <c r="E6" s="23"/>
      <c r="F6" s="24"/>
      <c r="G6" s="25"/>
      <c r="H6" s="23"/>
    </row>
    <row r="7" spans="1:8" x14ac:dyDescent="0.2">
      <c r="B7" s="23" t="s">
        <v>250</v>
      </c>
      <c r="C7" s="23" t="s">
        <v>251</v>
      </c>
      <c r="D7" s="23" t="s">
        <v>252</v>
      </c>
      <c r="E7" s="37">
        <v>463100</v>
      </c>
      <c r="F7" s="24">
        <v>3387.8080500000001</v>
      </c>
      <c r="G7" s="25">
        <v>8.8026081968726793</v>
      </c>
      <c r="H7" s="29"/>
    </row>
    <row r="8" spans="1:8" x14ac:dyDescent="0.2">
      <c r="B8" s="23" t="s">
        <v>253</v>
      </c>
      <c r="C8" s="23" t="s">
        <v>254</v>
      </c>
      <c r="D8" s="23" t="s">
        <v>255</v>
      </c>
      <c r="E8" s="37">
        <v>171000</v>
      </c>
      <c r="F8" s="24">
        <v>2298.069</v>
      </c>
      <c r="G8" s="25">
        <v>5.9711178194936396</v>
      </c>
      <c r="H8" s="29"/>
    </row>
    <row r="9" spans="1:8" x14ac:dyDescent="0.2">
      <c r="B9" s="23" t="s">
        <v>256</v>
      </c>
      <c r="C9" s="23" t="s">
        <v>257</v>
      </c>
      <c r="D9" s="23" t="s">
        <v>252</v>
      </c>
      <c r="E9" s="37">
        <v>158200</v>
      </c>
      <c r="F9" s="24">
        <v>1907.7338</v>
      </c>
      <c r="G9" s="25">
        <v>4.9569022026885703</v>
      </c>
      <c r="H9" s="29"/>
    </row>
    <row r="10" spans="1:8" x14ac:dyDescent="0.2">
      <c r="B10" s="23" t="s">
        <v>258</v>
      </c>
      <c r="C10" s="23" t="s">
        <v>259</v>
      </c>
      <c r="D10" s="23" t="s">
        <v>260</v>
      </c>
      <c r="E10" s="37">
        <v>95950</v>
      </c>
      <c r="F10" s="24">
        <v>1710.2128</v>
      </c>
      <c r="G10" s="25">
        <v>4.4436795088424699</v>
      </c>
      <c r="H10" s="29"/>
    </row>
    <row r="11" spans="1:8" x14ac:dyDescent="0.2">
      <c r="B11" s="23" t="s">
        <v>496</v>
      </c>
      <c r="C11" s="23" t="s">
        <v>497</v>
      </c>
      <c r="D11" s="23" t="s">
        <v>421</v>
      </c>
      <c r="E11" s="37">
        <v>53125</v>
      </c>
      <c r="F11" s="24">
        <v>1269.3687500000001</v>
      </c>
      <c r="G11" s="25">
        <v>3.2982257550288399</v>
      </c>
      <c r="H11" s="29"/>
    </row>
    <row r="12" spans="1:8" x14ac:dyDescent="0.2">
      <c r="B12" s="23" t="s">
        <v>277</v>
      </c>
      <c r="C12" s="23" t="s">
        <v>278</v>
      </c>
      <c r="D12" s="23" t="s">
        <v>252</v>
      </c>
      <c r="E12" s="37">
        <v>318000</v>
      </c>
      <c r="F12" s="24">
        <v>1123.8119999999999</v>
      </c>
      <c r="G12" s="25">
        <v>2.9200227925970799</v>
      </c>
      <c r="H12" s="29"/>
    </row>
    <row r="13" spans="1:8" x14ac:dyDescent="0.2">
      <c r="B13" s="23" t="s">
        <v>271</v>
      </c>
      <c r="C13" s="23" t="s">
        <v>272</v>
      </c>
      <c r="D13" s="23" t="s">
        <v>273</v>
      </c>
      <c r="E13" s="37">
        <v>377600</v>
      </c>
      <c r="F13" s="24">
        <v>1086.3552</v>
      </c>
      <c r="G13" s="25">
        <v>2.8226980534612198</v>
      </c>
      <c r="H13" s="29"/>
    </row>
    <row r="14" spans="1:8" x14ac:dyDescent="0.2">
      <c r="B14" s="23" t="s">
        <v>648</v>
      </c>
      <c r="C14" s="23" t="s">
        <v>649</v>
      </c>
      <c r="D14" s="23" t="s">
        <v>456</v>
      </c>
      <c r="E14" s="37">
        <v>95400</v>
      </c>
      <c r="F14" s="24">
        <v>1074.681</v>
      </c>
      <c r="G14" s="25">
        <v>2.79236475030612</v>
      </c>
      <c r="H14" s="29"/>
    </row>
    <row r="15" spans="1:8" x14ac:dyDescent="0.2">
      <c r="B15" s="23" t="s">
        <v>281</v>
      </c>
      <c r="C15" s="23" t="s">
        <v>282</v>
      </c>
      <c r="D15" s="23" t="s">
        <v>283</v>
      </c>
      <c r="E15" s="37">
        <v>93000</v>
      </c>
      <c r="F15" s="24">
        <v>745.44150000000002</v>
      </c>
      <c r="G15" s="25">
        <v>1.93689529080287</v>
      </c>
      <c r="H15" s="29"/>
    </row>
    <row r="16" spans="1:8" x14ac:dyDescent="0.2">
      <c r="B16" s="23" t="s">
        <v>269</v>
      </c>
      <c r="C16" s="23" t="s">
        <v>270</v>
      </c>
      <c r="D16" s="23" t="s">
        <v>252</v>
      </c>
      <c r="E16" s="37">
        <v>60000</v>
      </c>
      <c r="F16" s="24">
        <v>696.78</v>
      </c>
      <c r="G16" s="25">
        <v>1.81045715958345</v>
      </c>
      <c r="H16" s="29"/>
    </row>
    <row r="17" spans="2:8" x14ac:dyDescent="0.2">
      <c r="B17" s="23" t="s">
        <v>264</v>
      </c>
      <c r="C17" s="23" t="s">
        <v>265</v>
      </c>
      <c r="D17" s="23" t="s">
        <v>266</v>
      </c>
      <c r="E17" s="37">
        <v>16800</v>
      </c>
      <c r="F17" s="24">
        <v>588.68880000000001</v>
      </c>
      <c r="G17" s="25">
        <v>1.5296016715844201</v>
      </c>
      <c r="H17" s="29"/>
    </row>
    <row r="18" spans="2:8" x14ac:dyDescent="0.2">
      <c r="B18" s="23" t="s">
        <v>511</v>
      </c>
      <c r="C18" s="23" t="s">
        <v>512</v>
      </c>
      <c r="D18" s="23" t="s">
        <v>252</v>
      </c>
      <c r="E18" s="37">
        <v>69000</v>
      </c>
      <c r="F18" s="24">
        <v>581.46299999999997</v>
      </c>
      <c r="G18" s="25">
        <v>1.51082673352116</v>
      </c>
      <c r="H18" s="29"/>
    </row>
    <row r="19" spans="2:8" x14ac:dyDescent="0.2">
      <c r="B19" s="23" t="s">
        <v>267</v>
      </c>
      <c r="C19" s="23" t="s">
        <v>268</v>
      </c>
      <c r="D19" s="23" t="s">
        <v>252</v>
      </c>
      <c r="E19" s="37">
        <v>58500</v>
      </c>
      <c r="F19" s="24">
        <v>572.94899999999996</v>
      </c>
      <c r="G19" s="25">
        <v>1.4887046400961299</v>
      </c>
      <c r="H19" s="29"/>
    </row>
    <row r="20" spans="2:8" x14ac:dyDescent="0.2">
      <c r="B20" s="23" t="s">
        <v>391</v>
      </c>
      <c r="C20" s="23" t="s">
        <v>392</v>
      </c>
      <c r="D20" s="23" t="s">
        <v>291</v>
      </c>
      <c r="E20" s="37">
        <v>146450</v>
      </c>
      <c r="F20" s="24">
        <v>554.67937500000005</v>
      </c>
      <c r="G20" s="25">
        <v>1.44123431462158</v>
      </c>
      <c r="H20" s="29"/>
    </row>
    <row r="21" spans="2:8" x14ac:dyDescent="0.2">
      <c r="B21" s="23" t="s">
        <v>454</v>
      </c>
      <c r="C21" s="23" t="s">
        <v>455</v>
      </c>
      <c r="D21" s="23" t="s">
        <v>456</v>
      </c>
      <c r="E21" s="37">
        <v>107250</v>
      </c>
      <c r="F21" s="24">
        <v>540.64724999999999</v>
      </c>
      <c r="G21" s="25">
        <v>1.4047743686265399</v>
      </c>
      <c r="H21" s="29"/>
    </row>
    <row r="22" spans="2:8" x14ac:dyDescent="0.2">
      <c r="B22" s="23" t="s">
        <v>417</v>
      </c>
      <c r="C22" s="23" t="s">
        <v>418</v>
      </c>
      <c r="D22" s="23" t="s">
        <v>252</v>
      </c>
      <c r="E22" s="37">
        <v>207675</v>
      </c>
      <c r="F22" s="24">
        <v>514.20330000000001</v>
      </c>
      <c r="G22" s="25">
        <v>1.3360645339510799</v>
      </c>
      <c r="H22" s="29"/>
    </row>
    <row r="23" spans="2:8" x14ac:dyDescent="0.2">
      <c r="B23" s="23" t="s">
        <v>427</v>
      </c>
      <c r="C23" s="23" t="s">
        <v>428</v>
      </c>
      <c r="D23" s="23" t="s">
        <v>252</v>
      </c>
      <c r="E23" s="37">
        <v>405000</v>
      </c>
      <c r="F23" s="24">
        <v>499.97250000000003</v>
      </c>
      <c r="G23" s="25">
        <v>1.29908836680134</v>
      </c>
      <c r="H23" s="29"/>
    </row>
    <row r="24" spans="2:8" x14ac:dyDescent="0.2">
      <c r="B24" s="23" t="s">
        <v>274</v>
      </c>
      <c r="C24" s="23" t="s">
        <v>275</v>
      </c>
      <c r="D24" s="23" t="s">
        <v>276</v>
      </c>
      <c r="E24" s="37">
        <v>15600</v>
      </c>
      <c r="F24" s="24">
        <v>460.9332</v>
      </c>
      <c r="G24" s="25">
        <v>1.1976517868333001</v>
      </c>
      <c r="H24" s="29"/>
    </row>
    <row r="25" spans="2:8" x14ac:dyDescent="0.2">
      <c r="B25" s="23" t="s">
        <v>543</v>
      </c>
      <c r="C25" s="23" t="s">
        <v>544</v>
      </c>
      <c r="D25" s="23" t="s">
        <v>424</v>
      </c>
      <c r="E25" s="37">
        <v>178500</v>
      </c>
      <c r="F25" s="24">
        <v>438.21749999999997</v>
      </c>
      <c r="G25" s="25">
        <v>1.1386291373600901</v>
      </c>
      <c r="H25" s="29"/>
    </row>
    <row r="26" spans="2:8" x14ac:dyDescent="0.2">
      <c r="B26" s="23" t="s">
        <v>566</v>
      </c>
      <c r="C26" s="23" t="s">
        <v>567</v>
      </c>
      <c r="D26" s="23" t="s">
        <v>252</v>
      </c>
      <c r="E26" s="37">
        <v>2488000</v>
      </c>
      <c r="F26" s="24">
        <v>429.18</v>
      </c>
      <c r="G26" s="25">
        <v>1.1151468236028901</v>
      </c>
      <c r="H26" s="29"/>
    </row>
    <row r="27" spans="2:8" x14ac:dyDescent="0.2">
      <c r="B27" s="23" t="s">
        <v>321</v>
      </c>
      <c r="C27" s="23" t="s">
        <v>322</v>
      </c>
      <c r="D27" s="23" t="s">
        <v>302</v>
      </c>
      <c r="E27" s="37">
        <v>36450</v>
      </c>
      <c r="F27" s="24">
        <v>409.15125</v>
      </c>
      <c r="G27" s="25">
        <v>1.06310572908955</v>
      </c>
      <c r="H27" s="29"/>
    </row>
    <row r="28" spans="2:8" x14ac:dyDescent="0.2">
      <c r="B28" s="23" t="s">
        <v>368</v>
      </c>
      <c r="C28" s="23" t="s">
        <v>369</v>
      </c>
      <c r="D28" s="23" t="s">
        <v>276</v>
      </c>
      <c r="E28" s="37">
        <v>132000</v>
      </c>
      <c r="F28" s="24">
        <v>390.98399999999998</v>
      </c>
      <c r="G28" s="25">
        <v>1.0159014065882701</v>
      </c>
      <c r="H28" s="29"/>
    </row>
    <row r="29" spans="2:8" x14ac:dyDescent="0.2">
      <c r="B29" s="23" t="s">
        <v>611</v>
      </c>
      <c r="C29" s="23" t="s">
        <v>612</v>
      </c>
      <c r="D29" s="23" t="s">
        <v>260</v>
      </c>
      <c r="E29" s="37">
        <v>3931125</v>
      </c>
      <c r="F29" s="24">
        <v>335.32496250000003</v>
      </c>
      <c r="G29" s="25">
        <v>0.87128143624268295</v>
      </c>
      <c r="H29" s="29"/>
    </row>
    <row r="30" spans="2:8" x14ac:dyDescent="0.2">
      <c r="B30" s="23" t="s">
        <v>527</v>
      </c>
      <c r="C30" s="23" t="s">
        <v>528</v>
      </c>
      <c r="D30" s="23" t="s">
        <v>349</v>
      </c>
      <c r="E30" s="37">
        <v>22400</v>
      </c>
      <c r="F30" s="24">
        <v>333.91680000000002</v>
      </c>
      <c r="G30" s="25">
        <v>0.86762257996095604</v>
      </c>
      <c r="H30" s="29"/>
    </row>
    <row r="31" spans="2:8" x14ac:dyDescent="0.2">
      <c r="B31" s="23" t="s">
        <v>683</v>
      </c>
      <c r="C31" s="23" t="s">
        <v>684</v>
      </c>
      <c r="D31" s="23" t="s">
        <v>283</v>
      </c>
      <c r="E31" s="37">
        <v>57000</v>
      </c>
      <c r="F31" s="24">
        <v>282.29250000000002</v>
      </c>
      <c r="G31" s="25">
        <v>0.73348614730863504</v>
      </c>
      <c r="H31" s="29"/>
    </row>
    <row r="32" spans="2:8" x14ac:dyDescent="0.2">
      <c r="B32" s="23" t="s">
        <v>559</v>
      </c>
      <c r="C32" s="23" t="s">
        <v>560</v>
      </c>
      <c r="D32" s="23" t="s">
        <v>561</v>
      </c>
      <c r="E32" s="37">
        <v>48780</v>
      </c>
      <c r="F32" s="24">
        <v>277.04601000000002</v>
      </c>
      <c r="G32" s="25">
        <v>0.71985408929436601</v>
      </c>
      <c r="H32" s="29"/>
    </row>
    <row r="33" spans="2:8" x14ac:dyDescent="0.2">
      <c r="B33" s="23" t="s">
        <v>289</v>
      </c>
      <c r="C33" s="23" t="s">
        <v>290</v>
      </c>
      <c r="D33" s="23" t="s">
        <v>291</v>
      </c>
      <c r="E33" s="37">
        <v>64500</v>
      </c>
      <c r="F33" s="24">
        <v>239.06925000000001</v>
      </c>
      <c r="G33" s="25">
        <v>0.62117832787787497</v>
      </c>
      <c r="H33" s="29"/>
    </row>
    <row r="34" spans="2:8" x14ac:dyDescent="0.2">
      <c r="B34" s="23" t="s">
        <v>627</v>
      </c>
      <c r="C34" s="23" t="s">
        <v>628</v>
      </c>
      <c r="D34" s="23" t="s">
        <v>456</v>
      </c>
      <c r="E34" s="37">
        <v>15675</v>
      </c>
      <c r="F34" s="24">
        <v>230.62627499999999</v>
      </c>
      <c r="G34" s="25">
        <v>0.59924078010535797</v>
      </c>
      <c r="H34" s="29"/>
    </row>
    <row r="35" spans="2:8" x14ac:dyDescent="0.2">
      <c r="B35" s="23" t="s">
        <v>533</v>
      </c>
      <c r="C35" s="23" t="s">
        <v>534</v>
      </c>
      <c r="D35" s="23" t="s">
        <v>286</v>
      </c>
      <c r="E35" s="37">
        <v>22950</v>
      </c>
      <c r="F35" s="24">
        <v>227.82464999999999</v>
      </c>
      <c r="G35" s="25">
        <v>0.591961262840629</v>
      </c>
      <c r="H35" s="29"/>
    </row>
    <row r="36" spans="2:8" x14ac:dyDescent="0.2">
      <c r="B36" s="23" t="s">
        <v>529</v>
      </c>
      <c r="C36" s="23" t="s">
        <v>530</v>
      </c>
      <c r="D36" s="23" t="s">
        <v>252</v>
      </c>
      <c r="E36" s="37">
        <v>371000</v>
      </c>
      <c r="F36" s="24">
        <v>218.33349999999999</v>
      </c>
      <c r="G36" s="25">
        <v>0.56730022137821601</v>
      </c>
      <c r="H36" s="29"/>
    </row>
    <row r="37" spans="2:8" x14ac:dyDescent="0.2">
      <c r="B37" s="23" t="s">
        <v>481</v>
      </c>
      <c r="C37" s="23" t="s">
        <v>482</v>
      </c>
      <c r="D37" s="23" t="s">
        <v>456</v>
      </c>
      <c r="E37" s="37">
        <v>31950</v>
      </c>
      <c r="F37" s="24">
        <v>216.3015</v>
      </c>
      <c r="G37" s="25">
        <v>0.56202043586733197</v>
      </c>
      <c r="H37" s="29"/>
    </row>
    <row r="38" spans="2:8" x14ac:dyDescent="0.2">
      <c r="B38" s="23" t="s">
        <v>446</v>
      </c>
      <c r="C38" s="23" t="s">
        <v>447</v>
      </c>
      <c r="D38" s="23" t="s">
        <v>408</v>
      </c>
      <c r="E38" s="37">
        <v>16800</v>
      </c>
      <c r="F38" s="24">
        <v>204.75839999999999</v>
      </c>
      <c r="G38" s="25">
        <v>0.53202777241719301</v>
      </c>
      <c r="H38" s="29"/>
    </row>
    <row r="39" spans="2:8" x14ac:dyDescent="0.2">
      <c r="B39" s="23" t="s">
        <v>279</v>
      </c>
      <c r="C39" s="23" t="s">
        <v>280</v>
      </c>
      <c r="D39" s="23" t="s">
        <v>263</v>
      </c>
      <c r="E39" s="37">
        <v>8575</v>
      </c>
      <c r="F39" s="24">
        <v>202.27567500000001</v>
      </c>
      <c r="G39" s="25">
        <v>0.52557685928603703</v>
      </c>
      <c r="H39" s="29"/>
    </row>
    <row r="40" spans="2:8" x14ac:dyDescent="0.2">
      <c r="B40" s="23" t="s">
        <v>318</v>
      </c>
      <c r="C40" s="23" t="s">
        <v>319</v>
      </c>
      <c r="D40" s="23" t="s">
        <v>320</v>
      </c>
      <c r="E40" s="37">
        <v>58500</v>
      </c>
      <c r="F40" s="24">
        <v>166.52025</v>
      </c>
      <c r="G40" s="25">
        <v>0.43267283622969399</v>
      </c>
      <c r="H40" s="29"/>
    </row>
    <row r="41" spans="2:8" x14ac:dyDescent="0.2">
      <c r="B41" s="23" t="s">
        <v>328</v>
      </c>
      <c r="C41" s="23" t="s">
        <v>329</v>
      </c>
      <c r="D41" s="23" t="s">
        <v>315</v>
      </c>
      <c r="E41" s="37">
        <v>6500</v>
      </c>
      <c r="F41" s="24">
        <v>166.25049999999999</v>
      </c>
      <c r="G41" s="25">
        <v>0.43197193950648499</v>
      </c>
      <c r="H41" s="29"/>
    </row>
    <row r="42" spans="2:8" x14ac:dyDescent="0.2">
      <c r="B42" s="23" t="s">
        <v>448</v>
      </c>
      <c r="C42" s="23" t="s">
        <v>449</v>
      </c>
      <c r="D42" s="23" t="s">
        <v>252</v>
      </c>
      <c r="E42" s="37">
        <v>160000</v>
      </c>
      <c r="F42" s="24">
        <v>160.89599999999999</v>
      </c>
      <c r="G42" s="25">
        <v>0.41805923698777098</v>
      </c>
      <c r="H42" s="29"/>
    </row>
    <row r="43" spans="2:8" x14ac:dyDescent="0.2">
      <c r="B43" s="23" t="s">
        <v>409</v>
      </c>
      <c r="C43" s="23" t="s">
        <v>410</v>
      </c>
      <c r="D43" s="23" t="s">
        <v>255</v>
      </c>
      <c r="E43" s="37">
        <v>112125</v>
      </c>
      <c r="F43" s="24">
        <v>151.81725</v>
      </c>
      <c r="G43" s="25">
        <v>0.39446974254538097</v>
      </c>
      <c r="H43" s="29"/>
    </row>
    <row r="44" spans="2:8" x14ac:dyDescent="0.2">
      <c r="B44" s="23" t="s">
        <v>308</v>
      </c>
      <c r="C44" s="23" t="s">
        <v>309</v>
      </c>
      <c r="D44" s="23" t="s">
        <v>291</v>
      </c>
      <c r="E44" s="37">
        <v>43700</v>
      </c>
      <c r="F44" s="24">
        <v>129.39570000000001</v>
      </c>
      <c r="G44" s="25">
        <v>0.33621138879461598</v>
      </c>
      <c r="H44" s="29"/>
    </row>
    <row r="45" spans="2:8" x14ac:dyDescent="0.2">
      <c r="B45" s="23" t="s">
        <v>298</v>
      </c>
      <c r="C45" s="23" t="s">
        <v>299</v>
      </c>
      <c r="D45" s="23" t="s">
        <v>276</v>
      </c>
      <c r="E45" s="37">
        <v>1000</v>
      </c>
      <c r="F45" s="24">
        <v>123.06</v>
      </c>
      <c r="G45" s="25">
        <v>0.31974921504397302</v>
      </c>
      <c r="H45" s="29"/>
    </row>
    <row r="46" spans="2:8" x14ac:dyDescent="0.2">
      <c r="B46" s="23" t="s">
        <v>629</v>
      </c>
      <c r="C46" s="23" t="s">
        <v>630</v>
      </c>
      <c r="D46" s="23" t="s">
        <v>302</v>
      </c>
      <c r="E46" s="37">
        <v>79900</v>
      </c>
      <c r="F46" s="24">
        <v>120.98457999999999</v>
      </c>
      <c r="G46" s="25">
        <v>0.314356610494269</v>
      </c>
      <c r="H46" s="29"/>
    </row>
    <row r="47" spans="2:8" x14ac:dyDescent="0.2">
      <c r="B47" s="23" t="s">
        <v>303</v>
      </c>
      <c r="C47" s="23" t="s">
        <v>304</v>
      </c>
      <c r="D47" s="23" t="s">
        <v>305</v>
      </c>
      <c r="E47" s="37">
        <v>29925</v>
      </c>
      <c r="F47" s="24">
        <v>119.8945125</v>
      </c>
      <c r="G47" s="25">
        <v>0.31152426669880401</v>
      </c>
      <c r="H47" s="29"/>
    </row>
    <row r="48" spans="2:8" x14ac:dyDescent="0.2">
      <c r="B48" s="23" t="s">
        <v>284</v>
      </c>
      <c r="C48" s="23" t="s">
        <v>285</v>
      </c>
      <c r="D48" s="23" t="s">
        <v>286</v>
      </c>
      <c r="E48" s="37">
        <v>6300</v>
      </c>
      <c r="F48" s="24">
        <v>110.70359999999999</v>
      </c>
      <c r="G48" s="25">
        <v>0.28764333822965998</v>
      </c>
      <c r="H48" s="29"/>
    </row>
    <row r="49" spans="2:8" x14ac:dyDescent="0.2">
      <c r="B49" s="23" t="s">
        <v>316</v>
      </c>
      <c r="C49" s="23" t="s">
        <v>317</v>
      </c>
      <c r="D49" s="23" t="s">
        <v>283</v>
      </c>
      <c r="E49" s="37">
        <v>10725</v>
      </c>
      <c r="F49" s="24">
        <v>93.532724999999999</v>
      </c>
      <c r="G49" s="25">
        <v>0.243027916460863</v>
      </c>
      <c r="H49" s="29"/>
    </row>
    <row r="50" spans="2:8" x14ac:dyDescent="0.2">
      <c r="B50" s="23" t="s">
        <v>411</v>
      </c>
      <c r="C50" s="23" t="s">
        <v>412</v>
      </c>
      <c r="D50" s="23" t="s">
        <v>413</v>
      </c>
      <c r="E50" s="37">
        <v>16000</v>
      </c>
      <c r="F50" s="24">
        <v>91.352000000000004</v>
      </c>
      <c r="G50" s="25">
        <v>0.23736169586134401</v>
      </c>
      <c r="H50" s="29"/>
    </row>
    <row r="51" spans="2:8" x14ac:dyDescent="0.2">
      <c r="B51" s="23" t="s">
        <v>828</v>
      </c>
      <c r="C51" s="23" t="s">
        <v>829</v>
      </c>
      <c r="D51" s="23" t="s">
        <v>297</v>
      </c>
      <c r="E51" s="37">
        <v>30600</v>
      </c>
      <c r="F51" s="24">
        <v>68.421599999999998</v>
      </c>
      <c r="G51" s="25">
        <v>0.17778118716116301</v>
      </c>
      <c r="H51" s="29"/>
    </row>
    <row r="52" spans="2:8" x14ac:dyDescent="0.2">
      <c r="B52" s="23" t="s">
        <v>363</v>
      </c>
      <c r="C52" s="23" t="s">
        <v>364</v>
      </c>
      <c r="D52" s="23" t="s">
        <v>365</v>
      </c>
      <c r="E52" s="37">
        <v>6600</v>
      </c>
      <c r="F52" s="24">
        <v>66.976799999999997</v>
      </c>
      <c r="G52" s="25">
        <v>0.17402713494358199</v>
      </c>
      <c r="H52" s="29"/>
    </row>
    <row r="53" spans="2:8" x14ac:dyDescent="0.2">
      <c r="B53" s="23" t="s">
        <v>313</v>
      </c>
      <c r="C53" s="23" t="s">
        <v>314</v>
      </c>
      <c r="D53" s="23" t="s">
        <v>315</v>
      </c>
      <c r="E53" s="37">
        <v>550</v>
      </c>
      <c r="F53" s="24">
        <v>59.097499999999997</v>
      </c>
      <c r="G53" s="25">
        <v>0.15355419499480899</v>
      </c>
      <c r="H53" s="29"/>
    </row>
    <row r="54" spans="2:8" x14ac:dyDescent="0.2">
      <c r="B54" s="23" t="s">
        <v>504</v>
      </c>
      <c r="C54" s="23" t="s">
        <v>505</v>
      </c>
      <c r="D54" s="23" t="s">
        <v>252</v>
      </c>
      <c r="E54" s="37">
        <v>7700</v>
      </c>
      <c r="F54" s="24">
        <v>57.938650000000003</v>
      </c>
      <c r="G54" s="25">
        <v>0.15054313227862401</v>
      </c>
      <c r="H54" s="29"/>
    </row>
    <row r="55" spans="2:8" x14ac:dyDescent="0.2">
      <c r="B55" s="23" t="s">
        <v>389</v>
      </c>
      <c r="C55" s="23" t="s">
        <v>390</v>
      </c>
      <c r="D55" s="23" t="s">
        <v>346</v>
      </c>
      <c r="E55" s="37">
        <v>1000</v>
      </c>
      <c r="F55" s="24">
        <v>54.23</v>
      </c>
      <c r="G55" s="25">
        <v>0.140906874141351</v>
      </c>
      <c r="H55" s="29"/>
    </row>
    <row r="56" spans="2:8" x14ac:dyDescent="0.2">
      <c r="B56" s="23" t="s">
        <v>366</v>
      </c>
      <c r="C56" s="23" t="s">
        <v>367</v>
      </c>
      <c r="D56" s="23" t="s">
        <v>349</v>
      </c>
      <c r="E56" s="37">
        <v>8800</v>
      </c>
      <c r="F56" s="24">
        <v>51.972799999999999</v>
      </c>
      <c r="G56" s="25">
        <v>0.13504194704727299</v>
      </c>
      <c r="H56" s="29"/>
    </row>
    <row r="57" spans="2:8" x14ac:dyDescent="0.2">
      <c r="B57" s="23" t="s">
        <v>387</v>
      </c>
      <c r="C57" s="23" t="s">
        <v>388</v>
      </c>
      <c r="D57" s="23" t="s">
        <v>305</v>
      </c>
      <c r="E57" s="37">
        <v>1350</v>
      </c>
      <c r="F57" s="24">
        <v>47.077199999999998</v>
      </c>
      <c r="G57" s="25">
        <v>0.122321613411898</v>
      </c>
      <c r="H57" s="29"/>
    </row>
    <row r="58" spans="2:8" x14ac:dyDescent="0.2">
      <c r="B58" s="23" t="s">
        <v>335</v>
      </c>
      <c r="C58" s="23" t="s">
        <v>336</v>
      </c>
      <c r="D58" s="23" t="s">
        <v>283</v>
      </c>
      <c r="E58" s="37">
        <v>2750</v>
      </c>
      <c r="F58" s="24">
        <v>44.874499999999998</v>
      </c>
      <c r="G58" s="25">
        <v>0.116598294738264</v>
      </c>
      <c r="H58" s="29"/>
    </row>
    <row r="59" spans="2:8" x14ac:dyDescent="0.2">
      <c r="B59" s="23" t="s">
        <v>295</v>
      </c>
      <c r="C59" s="23" t="s">
        <v>296</v>
      </c>
      <c r="D59" s="23" t="s">
        <v>297</v>
      </c>
      <c r="E59" s="37">
        <v>1050</v>
      </c>
      <c r="F59" s="24">
        <v>41.489699999999999</v>
      </c>
      <c r="G59" s="25">
        <v>0.107803502416788</v>
      </c>
      <c r="H59" s="29"/>
    </row>
    <row r="60" spans="2:8" x14ac:dyDescent="0.2">
      <c r="B60" s="23" t="s">
        <v>473</v>
      </c>
      <c r="C60" s="23" t="s">
        <v>474</v>
      </c>
      <c r="D60" s="23" t="s">
        <v>315</v>
      </c>
      <c r="E60" s="37">
        <v>9450</v>
      </c>
      <c r="F60" s="24">
        <v>37.918125000000003</v>
      </c>
      <c r="G60" s="25">
        <v>9.8523408944329899E-2</v>
      </c>
      <c r="H60" s="29"/>
    </row>
    <row r="61" spans="2:8" x14ac:dyDescent="0.2">
      <c r="B61" s="23" t="s">
        <v>695</v>
      </c>
      <c r="C61" s="23" t="s">
        <v>696</v>
      </c>
      <c r="D61" s="23" t="s">
        <v>315</v>
      </c>
      <c r="E61" s="37">
        <v>1950</v>
      </c>
      <c r="F61" s="24">
        <v>34.694400000000002</v>
      </c>
      <c r="G61" s="25">
        <v>9.0147140959057404E-2</v>
      </c>
      <c r="H61" s="29"/>
    </row>
    <row r="62" spans="2:8" x14ac:dyDescent="0.2">
      <c r="B62" s="23" t="s">
        <v>332</v>
      </c>
      <c r="C62" s="23" t="s">
        <v>333</v>
      </c>
      <c r="D62" s="23" t="s">
        <v>334</v>
      </c>
      <c r="E62" s="37">
        <v>1900</v>
      </c>
      <c r="F62" s="24">
        <v>24.939399999999999</v>
      </c>
      <c r="G62" s="25">
        <v>6.4800532859317805E-2</v>
      </c>
      <c r="H62" s="29"/>
    </row>
    <row r="63" spans="2:8" x14ac:dyDescent="0.2">
      <c r="B63" s="23" t="s">
        <v>337</v>
      </c>
      <c r="C63" s="23" t="s">
        <v>338</v>
      </c>
      <c r="D63" s="23" t="s">
        <v>276</v>
      </c>
      <c r="E63" s="37">
        <v>300</v>
      </c>
      <c r="F63" s="24">
        <v>19.757999999999999</v>
      </c>
      <c r="G63" s="25">
        <v>5.1337599470492601E-2</v>
      </c>
      <c r="H63" s="29"/>
    </row>
    <row r="64" spans="2:8" x14ac:dyDescent="0.2">
      <c r="B64" s="23" t="s">
        <v>639</v>
      </c>
      <c r="C64" s="23" t="s">
        <v>640</v>
      </c>
      <c r="D64" s="23" t="s">
        <v>349</v>
      </c>
      <c r="E64" s="37">
        <v>2775</v>
      </c>
      <c r="F64" s="24">
        <v>14.140012499999999</v>
      </c>
      <c r="G64" s="25">
        <v>3.6740272205322298E-2</v>
      </c>
      <c r="H64" s="29"/>
    </row>
    <row r="65" spans="2:9" x14ac:dyDescent="0.2">
      <c r="B65" s="23" t="s">
        <v>357</v>
      </c>
      <c r="C65" s="23" t="s">
        <v>358</v>
      </c>
      <c r="D65" s="23" t="s">
        <v>294</v>
      </c>
      <c r="E65" s="37">
        <v>400</v>
      </c>
      <c r="F65" s="24">
        <v>13.183199999999999</v>
      </c>
      <c r="G65" s="25">
        <v>3.4254167493642997E-2</v>
      </c>
      <c r="H65" s="29"/>
    </row>
    <row r="66" spans="2:9" x14ac:dyDescent="0.2">
      <c r="B66" s="23" t="s">
        <v>443</v>
      </c>
      <c r="C66" s="23" t="s">
        <v>444</v>
      </c>
      <c r="D66" s="23" t="s">
        <v>445</v>
      </c>
      <c r="E66" s="37">
        <v>9450</v>
      </c>
      <c r="F66" s="24">
        <v>13.013595</v>
      </c>
      <c r="G66" s="25">
        <v>3.3813479490900099E-2</v>
      </c>
      <c r="H66" s="29"/>
    </row>
    <row r="67" spans="2:9" x14ac:dyDescent="0.2">
      <c r="B67" s="23" t="s">
        <v>344</v>
      </c>
      <c r="C67" s="23" t="s">
        <v>345</v>
      </c>
      <c r="D67" s="23" t="s">
        <v>346</v>
      </c>
      <c r="E67" s="37">
        <v>1000</v>
      </c>
      <c r="F67" s="24">
        <v>11.747999999999999</v>
      </c>
      <c r="G67" s="25">
        <v>3.05250591446172E-2</v>
      </c>
      <c r="H67" s="29"/>
    </row>
    <row r="68" spans="2:9" x14ac:dyDescent="0.2">
      <c r="B68" s="23" t="s">
        <v>292</v>
      </c>
      <c r="C68" s="23" t="s">
        <v>293</v>
      </c>
      <c r="D68" s="23" t="s">
        <v>294</v>
      </c>
      <c r="E68" s="37">
        <v>4850</v>
      </c>
      <c r="F68" s="24">
        <v>11.10553</v>
      </c>
      <c r="G68" s="25">
        <v>2.8855716724746398E-2</v>
      </c>
      <c r="H68" s="29"/>
    </row>
    <row r="69" spans="2:9" x14ac:dyDescent="0.2">
      <c r="B69" s="23" t="s">
        <v>326</v>
      </c>
      <c r="C69" s="23" t="s">
        <v>327</v>
      </c>
      <c r="D69" s="23" t="s">
        <v>297</v>
      </c>
      <c r="E69" s="37">
        <v>500</v>
      </c>
      <c r="F69" s="24">
        <v>10.826000000000001</v>
      </c>
      <c r="G69" s="25">
        <v>2.81294084354465E-2</v>
      </c>
      <c r="H69" s="29"/>
    </row>
    <row r="70" spans="2:9" x14ac:dyDescent="0.2">
      <c r="B70" s="23" t="s">
        <v>425</v>
      </c>
      <c r="C70" s="23" t="s">
        <v>426</v>
      </c>
      <c r="D70" s="23" t="s">
        <v>286</v>
      </c>
      <c r="E70" s="37">
        <v>250</v>
      </c>
      <c r="F70" s="24">
        <v>10.5505</v>
      </c>
      <c r="G70" s="25">
        <v>2.7413571374300599E-2</v>
      </c>
      <c r="H70" s="29"/>
    </row>
    <row r="71" spans="2:9" x14ac:dyDescent="0.2">
      <c r="B71" s="23" t="s">
        <v>603</v>
      </c>
      <c r="C71" s="23" t="s">
        <v>604</v>
      </c>
      <c r="D71" s="23" t="s">
        <v>436</v>
      </c>
      <c r="E71" s="37">
        <v>2500</v>
      </c>
      <c r="F71" s="24">
        <v>10.26125</v>
      </c>
      <c r="G71" s="25">
        <v>2.6662007418088499E-2</v>
      </c>
      <c r="H71" s="29"/>
    </row>
    <row r="72" spans="2:9" x14ac:dyDescent="0.2">
      <c r="B72" s="23" t="s">
        <v>434</v>
      </c>
      <c r="C72" s="23" t="s">
        <v>435</v>
      </c>
      <c r="D72" s="23" t="s">
        <v>436</v>
      </c>
      <c r="E72" s="37">
        <v>1000</v>
      </c>
      <c r="F72" s="24">
        <v>9.8480000000000008</v>
      </c>
      <c r="G72" s="25">
        <v>2.5588251826369601E-2</v>
      </c>
      <c r="H72" s="29"/>
    </row>
    <row r="73" spans="2:9" x14ac:dyDescent="0.2">
      <c r="B73" s="23" t="s">
        <v>419</v>
      </c>
      <c r="C73" s="23" t="s">
        <v>420</v>
      </c>
      <c r="D73" s="23" t="s">
        <v>421</v>
      </c>
      <c r="E73" s="37">
        <v>300</v>
      </c>
      <c r="F73" s="24">
        <v>6.6492000000000004</v>
      </c>
      <c r="G73" s="25">
        <v>1.7276746958153601E-2</v>
      </c>
      <c r="H73" s="29"/>
    </row>
    <row r="74" spans="2:9" x14ac:dyDescent="0.2">
      <c r="B74" s="23" t="s">
        <v>310</v>
      </c>
      <c r="C74" s="23" t="s">
        <v>311</v>
      </c>
      <c r="D74" s="23" t="s">
        <v>312</v>
      </c>
      <c r="E74" s="37">
        <v>700</v>
      </c>
      <c r="F74" s="24">
        <v>6.1911500000000004</v>
      </c>
      <c r="G74" s="25">
        <v>1.60865866465098E-2</v>
      </c>
      <c r="H74" s="29"/>
    </row>
    <row r="75" spans="2:9" x14ac:dyDescent="0.2">
      <c r="B75" s="23" t="s">
        <v>287</v>
      </c>
      <c r="C75" s="23" t="s">
        <v>288</v>
      </c>
      <c r="D75" s="23" t="s">
        <v>273</v>
      </c>
      <c r="E75" s="37">
        <v>300</v>
      </c>
      <c r="F75" s="24">
        <v>6.1656000000000004</v>
      </c>
      <c r="G75" s="25">
        <v>1.6020199579677499E-2</v>
      </c>
      <c r="H75" s="29"/>
    </row>
    <row r="76" spans="2:9" x14ac:dyDescent="0.2">
      <c r="B76" s="23" t="s">
        <v>359</v>
      </c>
      <c r="C76" s="23" t="s">
        <v>360</v>
      </c>
      <c r="D76" s="23" t="s">
        <v>354</v>
      </c>
      <c r="E76" s="37">
        <v>525</v>
      </c>
      <c r="F76" s="24">
        <v>5.0520750000000003</v>
      </c>
      <c r="G76" s="25">
        <v>1.31269057012293E-2</v>
      </c>
      <c r="H76" s="29"/>
    </row>
    <row r="77" spans="2:9" x14ac:dyDescent="0.2">
      <c r="B77" s="22" t="s">
        <v>79</v>
      </c>
      <c r="C77" s="22"/>
      <c r="D77" s="22"/>
      <c r="E77" s="22"/>
      <c r="F77" s="27">
        <f>SUM(F7:F76)</f>
        <v>26221.630702500006</v>
      </c>
      <c r="G77" s="28">
        <f>SUM(G7:G76)</f>
        <v>68.13217807815137</v>
      </c>
      <c r="H77" s="22"/>
      <c r="I77" s="15"/>
    </row>
    <row r="78" spans="2:9" x14ac:dyDescent="0.2">
      <c r="B78" s="22" t="s">
        <v>375</v>
      </c>
      <c r="C78" s="22"/>
      <c r="D78" s="22"/>
      <c r="E78" s="22"/>
      <c r="F78" s="53" t="s">
        <v>376</v>
      </c>
      <c r="G78" s="54" t="s">
        <v>376</v>
      </c>
      <c r="H78" s="22"/>
      <c r="I78" s="15"/>
    </row>
    <row r="79" spans="2:9" x14ac:dyDescent="0.2">
      <c r="B79" s="22" t="s">
        <v>79</v>
      </c>
      <c r="C79" s="22"/>
      <c r="D79" s="22"/>
      <c r="E79" s="22"/>
      <c r="F79" s="49" t="s">
        <v>376</v>
      </c>
      <c r="G79" s="50" t="s">
        <v>376</v>
      </c>
      <c r="H79" s="22"/>
      <c r="I79" s="15"/>
    </row>
    <row r="80" spans="2:9" x14ac:dyDescent="0.2">
      <c r="B80" s="41" t="s">
        <v>28</v>
      </c>
      <c r="C80" s="41"/>
      <c r="D80" s="41"/>
      <c r="E80" s="41"/>
      <c r="F80" s="42">
        <f>F77</f>
        <v>26221.630702500006</v>
      </c>
      <c r="G80" s="43">
        <f>G77</f>
        <v>68.13217807815137</v>
      </c>
      <c r="H80" s="22"/>
      <c r="I80" s="15"/>
    </row>
    <row r="81" spans="2:9" x14ac:dyDescent="0.2">
      <c r="B81" s="22" t="s">
        <v>89</v>
      </c>
      <c r="C81" s="23"/>
      <c r="D81" s="23"/>
      <c r="E81" s="23"/>
      <c r="F81" s="24"/>
      <c r="G81" s="25"/>
      <c r="H81" s="23"/>
    </row>
    <row r="82" spans="2:9" x14ac:dyDescent="0.2">
      <c r="B82" s="23" t="s">
        <v>181</v>
      </c>
      <c r="C82" s="23" t="s">
        <v>182</v>
      </c>
      <c r="D82" s="23" t="s">
        <v>92</v>
      </c>
      <c r="E82" s="37">
        <v>500000</v>
      </c>
      <c r="F82" s="24">
        <v>497.37549999999999</v>
      </c>
      <c r="G82" s="25">
        <v>1.2923405306931901</v>
      </c>
      <c r="H82" s="29">
        <v>5.3499999999999999E-2</v>
      </c>
    </row>
    <row r="83" spans="2:9" x14ac:dyDescent="0.2">
      <c r="B83" s="23" t="s">
        <v>1346</v>
      </c>
      <c r="C83" s="23" t="s">
        <v>1347</v>
      </c>
      <c r="D83" s="23" t="s">
        <v>92</v>
      </c>
      <c r="E83" s="37">
        <v>500000</v>
      </c>
      <c r="F83" s="24">
        <v>494.80849999999998</v>
      </c>
      <c r="G83" s="25">
        <v>1.28567064417427</v>
      </c>
      <c r="H83" s="29">
        <v>5.3936999999999999E-2</v>
      </c>
    </row>
    <row r="84" spans="2:9" x14ac:dyDescent="0.2">
      <c r="B84" s="22" t="s">
        <v>79</v>
      </c>
      <c r="C84" s="22"/>
      <c r="D84" s="22"/>
      <c r="E84" s="22"/>
      <c r="F84" s="39">
        <f>SUM(F81:F83)</f>
        <v>992.18399999999997</v>
      </c>
      <c r="G84" s="40">
        <f>SUM(G81:G83)</f>
        <v>2.5780111748674601</v>
      </c>
      <c r="H84" s="22"/>
      <c r="I84" s="15"/>
    </row>
    <row r="85" spans="2:9" x14ac:dyDescent="0.2">
      <c r="B85" s="41" t="s">
        <v>97</v>
      </c>
      <c r="C85" s="41"/>
      <c r="D85" s="41"/>
      <c r="E85" s="41"/>
      <c r="F85" s="42">
        <f>+F84</f>
        <v>992.18399999999997</v>
      </c>
      <c r="G85" s="43">
        <f>+G84</f>
        <v>2.5780111748674601</v>
      </c>
      <c r="H85" s="22"/>
      <c r="I85" s="15"/>
    </row>
    <row r="86" spans="2:9" x14ac:dyDescent="0.2">
      <c r="B86" s="22" t="s">
        <v>1348</v>
      </c>
      <c r="C86" s="23"/>
      <c r="D86" s="23"/>
      <c r="E86" s="23"/>
      <c r="F86" s="24"/>
      <c r="G86" s="25"/>
      <c r="H86" s="23"/>
    </row>
    <row r="87" spans="2:9" x14ac:dyDescent="0.2">
      <c r="B87" s="23" t="s">
        <v>1349</v>
      </c>
      <c r="C87" s="23" t="s">
        <v>1350</v>
      </c>
      <c r="D87" s="23"/>
      <c r="E87" s="37">
        <v>243339.28</v>
      </c>
      <c r="F87" s="24">
        <v>2538.0532677000001</v>
      </c>
      <c r="G87" s="25">
        <v>6.5946736558334598</v>
      </c>
      <c r="H87" s="23"/>
    </row>
    <row r="88" spans="2:9" x14ac:dyDescent="0.2">
      <c r="B88" s="23" t="s">
        <v>1351</v>
      </c>
      <c r="C88" s="23" t="s">
        <v>1352</v>
      </c>
      <c r="D88" s="23"/>
      <c r="E88" s="37">
        <v>146361.65100000001</v>
      </c>
      <c r="F88" s="24">
        <v>1528.6716294</v>
      </c>
      <c r="G88" s="25">
        <v>3.9719775195891498</v>
      </c>
      <c r="H88" s="23"/>
    </row>
    <row r="89" spans="2:9" x14ac:dyDescent="0.2">
      <c r="B89" s="22" t="s">
        <v>79</v>
      </c>
      <c r="C89" s="22"/>
      <c r="D89" s="22"/>
      <c r="E89" s="22"/>
      <c r="F89" s="27">
        <f>SUM(F87:F88)</f>
        <v>4066.7248970999999</v>
      </c>
      <c r="G89" s="28">
        <f>SUM(G87:G88)</f>
        <v>10.56665117542261</v>
      </c>
      <c r="H89" s="22"/>
      <c r="I89" s="15"/>
    </row>
    <row r="90" spans="2:9" x14ac:dyDescent="0.2">
      <c r="B90" s="22"/>
      <c r="C90" s="23"/>
      <c r="D90" s="23"/>
      <c r="E90" s="23"/>
      <c r="F90" s="24"/>
      <c r="G90" s="25"/>
      <c r="H90" s="23"/>
    </row>
    <row r="91" spans="2:9" x14ac:dyDescent="0.2">
      <c r="B91" s="22" t="s">
        <v>22</v>
      </c>
      <c r="C91" s="22"/>
      <c r="D91" s="22"/>
      <c r="E91" s="22"/>
      <c r="F91" s="27">
        <v>6838.2623253000002</v>
      </c>
      <c r="G91" s="28">
        <v>17.7679913113883</v>
      </c>
      <c r="H91" s="29">
        <v>6.1600000000000002E-2</v>
      </c>
      <c r="I91" s="16"/>
    </row>
    <row r="92" spans="2:9" x14ac:dyDescent="0.2">
      <c r="B92" s="23"/>
      <c r="C92" s="23"/>
      <c r="D92" s="23"/>
      <c r="E92" s="23"/>
      <c r="F92" s="24"/>
      <c r="G92" s="25"/>
      <c r="H92" s="23"/>
    </row>
    <row r="93" spans="2:9" x14ac:dyDescent="0.2">
      <c r="B93" s="36" t="s">
        <v>24</v>
      </c>
      <c r="C93" s="36"/>
      <c r="D93" s="36"/>
      <c r="E93" s="36"/>
      <c r="F93" s="27">
        <f>F94-(F77+F84+F89+F91)</f>
        <v>367.60999109999102</v>
      </c>
      <c r="G93" s="27">
        <f>G94-(G77+G84+G89+G91)</f>
        <v>0.95516826017026801</v>
      </c>
      <c r="H93" s="22"/>
      <c r="I93" s="15"/>
    </row>
    <row r="94" spans="2:9" x14ac:dyDescent="0.2">
      <c r="B94" s="30" t="s">
        <v>23</v>
      </c>
      <c r="C94" s="30"/>
      <c r="D94" s="30"/>
      <c r="E94" s="30"/>
      <c r="F94" s="31">
        <v>38486.411915999997</v>
      </c>
      <c r="G94" s="32">
        <v>100</v>
      </c>
      <c r="H94" s="34"/>
      <c r="I94" s="15"/>
    </row>
    <row r="96" spans="2:9" x14ac:dyDescent="0.2">
      <c r="B96" s="15" t="s">
        <v>1339</v>
      </c>
    </row>
    <row r="98" spans="2:7" ht="22.5" x14ac:dyDescent="0.2">
      <c r="B98" s="77" t="s">
        <v>7</v>
      </c>
      <c r="C98" s="73" t="s">
        <v>1340</v>
      </c>
      <c r="D98" s="73" t="s">
        <v>25</v>
      </c>
      <c r="E98" s="73" t="s">
        <v>0</v>
      </c>
      <c r="F98" s="74" t="s">
        <v>1341</v>
      </c>
      <c r="G98" s="75" t="s">
        <v>1342</v>
      </c>
    </row>
    <row r="99" spans="2:7" x14ac:dyDescent="0.2">
      <c r="B99" s="60" t="s">
        <v>1353</v>
      </c>
      <c r="C99" s="60" t="s">
        <v>1354</v>
      </c>
      <c r="D99" s="60" t="s">
        <v>354</v>
      </c>
      <c r="E99" s="61">
        <v>-525</v>
      </c>
      <c r="F99" s="62">
        <v>-5.0667749999999998</v>
      </c>
      <c r="G99" s="63">
        <v>-1.31651009999547E-2</v>
      </c>
    </row>
    <row r="100" spans="2:7" x14ac:dyDescent="0.2">
      <c r="B100" s="60" t="s">
        <v>1355</v>
      </c>
      <c r="C100" s="60" t="s">
        <v>1354</v>
      </c>
      <c r="D100" s="60" t="s">
        <v>260</v>
      </c>
      <c r="E100" s="61">
        <v>-71475</v>
      </c>
      <c r="F100" s="62">
        <v>-6.1682924999999997</v>
      </c>
      <c r="G100" s="63">
        <v>-1.6027195555311399E-2</v>
      </c>
    </row>
    <row r="101" spans="2:7" x14ac:dyDescent="0.2">
      <c r="B101" s="60" t="s">
        <v>1356</v>
      </c>
      <c r="C101" s="60" t="s">
        <v>1354</v>
      </c>
      <c r="D101" s="60" t="s">
        <v>273</v>
      </c>
      <c r="E101" s="61">
        <v>-300</v>
      </c>
      <c r="F101" s="62">
        <v>-6.1851000000000003</v>
      </c>
      <c r="G101" s="63">
        <v>-1.60708668126806E-2</v>
      </c>
    </row>
    <row r="102" spans="2:7" x14ac:dyDescent="0.2">
      <c r="B102" s="60" t="s">
        <v>1357</v>
      </c>
      <c r="C102" s="60" t="s">
        <v>1354</v>
      </c>
      <c r="D102" s="60" t="s">
        <v>312</v>
      </c>
      <c r="E102" s="61">
        <v>-700</v>
      </c>
      <c r="F102" s="62">
        <v>-6.2153</v>
      </c>
      <c r="G102" s="63">
        <v>-1.6149336065844299E-2</v>
      </c>
    </row>
    <row r="103" spans="2:7" x14ac:dyDescent="0.2">
      <c r="B103" s="60" t="s">
        <v>1358</v>
      </c>
      <c r="C103" s="60" t="s">
        <v>1354</v>
      </c>
      <c r="D103" s="60" t="s">
        <v>421</v>
      </c>
      <c r="E103" s="61">
        <v>-300</v>
      </c>
      <c r="F103" s="62">
        <v>-6.6753</v>
      </c>
      <c r="G103" s="63">
        <v>-1.7344563100788499E-2</v>
      </c>
    </row>
    <row r="104" spans="2:7" x14ac:dyDescent="0.2">
      <c r="B104" s="60" t="s">
        <v>1359</v>
      </c>
      <c r="C104" s="60" t="s">
        <v>1354</v>
      </c>
      <c r="D104" s="60" t="s">
        <v>436</v>
      </c>
      <c r="E104" s="61">
        <v>-1000</v>
      </c>
      <c r="F104" s="62">
        <v>-9.8930000000000007</v>
      </c>
      <c r="G104" s="63">
        <v>-2.5705176210222801E-2</v>
      </c>
    </row>
    <row r="105" spans="2:7" x14ac:dyDescent="0.2">
      <c r="B105" s="60" t="s">
        <v>1360</v>
      </c>
      <c r="C105" s="60" t="s">
        <v>1354</v>
      </c>
      <c r="D105" s="60" t="s">
        <v>436</v>
      </c>
      <c r="E105" s="61">
        <v>-2500</v>
      </c>
      <c r="F105" s="62">
        <v>-10.32375</v>
      </c>
      <c r="G105" s="63">
        <v>-2.6824402395662399E-2</v>
      </c>
    </row>
    <row r="106" spans="2:7" x14ac:dyDescent="0.2">
      <c r="B106" s="60" t="s">
        <v>1361</v>
      </c>
      <c r="C106" s="60" t="s">
        <v>1354</v>
      </c>
      <c r="D106" s="60" t="s">
        <v>286</v>
      </c>
      <c r="E106" s="61">
        <v>-250</v>
      </c>
      <c r="F106" s="62">
        <v>-10.575749999999999</v>
      </c>
      <c r="G106" s="63">
        <v>-2.74791789452405E-2</v>
      </c>
    </row>
    <row r="107" spans="2:7" x14ac:dyDescent="0.2">
      <c r="B107" s="60" t="s">
        <v>1362</v>
      </c>
      <c r="C107" s="60" t="s">
        <v>1354</v>
      </c>
      <c r="D107" s="60" t="s">
        <v>297</v>
      </c>
      <c r="E107" s="61">
        <v>-500</v>
      </c>
      <c r="F107" s="62">
        <v>-10.86</v>
      </c>
      <c r="G107" s="63">
        <v>-2.8217751303246701E-2</v>
      </c>
    </row>
    <row r="108" spans="2:7" x14ac:dyDescent="0.2">
      <c r="B108" s="60" t="s">
        <v>1363</v>
      </c>
      <c r="C108" s="60" t="s">
        <v>1354</v>
      </c>
      <c r="D108" s="60" t="s">
        <v>294</v>
      </c>
      <c r="E108" s="61">
        <v>-4850</v>
      </c>
      <c r="F108" s="62">
        <v>-11.13754</v>
      </c>
      <c r="G108" s="63">
        <v>-2.89388889364607E-2</v>
      </c>
    </row>
    <row r="109" spans="2:7" x14ac:dyDescent="0.2">
      <c r="B109" s="60" t="s">
        <v>1364</v>
      </c>
      <c r="C109" s="60" t="s">
        <v>1354</v>
      </c>
      <c r="D109" s="60" t="s">
        <v>346</v>
      </c>
      <c r="E109" s="61">
        <v>-1000</v>
      </c>
      <c r="F109" s="62">
        <v>-11.811</v>
      </c>
      <c r="G109" s="63">
        <v>-3.0688753282011701E-2</v>
      </c>
    </row>
    <row r="110" spans="2:7" x14ac:dyDescent="0.2">
      <c r="B110" s="60" t="s">
        <v>1365</v>
      </c>
      <c r="C110" s="60" t="s">
        <v>1354</v>
      </c>
      <c r="D110" s="60" t="s">
        <v>445</v>
      </c>
      <c r="E110" s="61">
        <v>-9450</v>
      </c>
      <c r="F110" s="62">
        <v>-13.057065</v>
      </c>
      <c r="G110" s="63">
        <v>-3.3926428445702303E-2</v>
      </c>
    </row>
    <row r="111" spans="2:7" x14ac:dyDescent="0.2">
      <c r="B111" s="60" t="s">
        <v>1366</v>
      </c>
      <c r="C111" s="60" t="s">
        <v>1354</v>
      </c>
      <c r="D111" s="60" t="s">
        <v>294</v>
      </c>
      <c r="E111" s="61">
        <v>-400</v>
      </c>
      <c r="F111" s="62">
        <v>-13.2052</v>
      </c>
      <c r="G111" s="63">
        <v>-3.4311330525749001E-2</v>
      </c>
    </row>
    <row r="112" spans="2:7" x14ac:dyDescent="0.2">
      <c r="B112" s="60" t="s">
        <v>1367</v>
      </c>
      <c r="C112" s="60" t="s">
        <v>1354</v>
      </c>
      <c r="D112" s="60" t="s">
        <v>349</v>
      </c>
      <c r="E112" s="61">
        <v>-2775</v>
      </c>
      <c r="F112" s="62">
        <v>-14.21355</v>
      </c>
      <c r="G112" s="63">
        <v>-3.6931346135935801E-2</v>
      </c>
    </row>
    <row r="113" spans="2:7" x14ac:dyDescent="0.2">
      <c r="B113" s="60" t="s">
        <v>1368</v>
      </c>
      <c r="C113" s="60" t="s">
        <v>1354</v>
      </c>
      <c r="D113" s="60" t="s">
        <v>276</v>
      </c>
      <c r="E113" s="61">
        <v>-300</v>
      </c>
      <c r="F113" s="62">
        <v>-19.858499999999999</v>
      </c>
      <c r="G113" s="63">
        <v>-5.1598730594431402E-2</v>
      </c>
    </row>
    <row r="114" spans="2:7" x14ac:dyDescent="0.2">
      <c r="B114" s="60" t="s">
        <v>1369</v>
      </c>
      <c r="C114" s="60" t="s">
        <v>1354</v>
      </c>
      <c r="D114" s="60" t="s">
        <v>334</v>
      </c>
      <c r="E114" s="61">
        <v>-1900</v>
      </c>
      <c r="F114" s="62">
        <v>-24.988800000000001</v>
      </c>
      <c r="G114" s="63">
        <v>-6.4928889849592303E-2</v>
      </c>
    </row>
    <row r="115" spans="2:7" x14ac:dyDescent="0.2">
      <c r="B115" s="60" t="s">
        <v>1370</v>
      </c>
      <c r="C115" s="60" t="s">
        <v>1354</v>
      </c>
      <c r="D115" s="60" t="s">
        <v>252</v>
      </c>
      <c r="E115" s="61">
        <v>-3000</v>
      </c>
      <c r="F115" s="62">
        <v>-25.4085</v>
      </c>
      <c r="G115" s="63">
        <v>-6.6019404602996795E-2</v>
      </c>
    </row>
    <row r="116" spans="2:7" x14ac:dyDescent="0.2">
      <c r="B116" s="60" t="s">
        <v>1371</v>
      </c>
      <c r="C116" s="60" t="s">
        <v>1354</v>
      </c>
      <c r="D116" s="60" t="s">
        <v>315</v>
      </c>
      <c r="E116" s="61">
        <v>-1950</v>
      </c>
      <c r="F116" s="62">
        <v>-34.873800000000003</v>
      </c>
      <c r="G116" s="63">
        <v>-9.0613279502685704E-2</v>
      </c>
    </row>
    <row r="117" spans="2:7" x14ac:dyDescent="0.2">
      <c r="B117" s="60" t="s">
        <v>1372</v>
      </c>
      <c r="C117" s="60" t="s">
        <v>1354</v>
      </c>
      <c r="D117" s="60" t="s">
        <v>315</v>
      </c>
      <c r="E117" s="61">
        <v>-9450</v>
      </c>
      <c r="F117" s="62">
        <v>-38.036250000000003</v>
      </c>
      <c r="G117" s="63">
        <v>-9.8830335451944695E-2</v>
      </c>
    </row>
    <row r="118" spans="2:7" x14ac:dyDescent="0.2">
      <c r="B118" s="60" t="s">
        <v>1373</v>
      </c>
      <c r="C118" s="60" t="s">
        <v>1354</v>
      </c>
      <c r="D118" s="60" t="s">
        <v>297</v>
      </c>
      <c r="E118" s="61">
        <v>-1050</v>
      </c>
      <c r="F118" s="62">
        <v>-41.61045</v>
      </c>
      <c r="G118" s="63">
        <v>-0.10811724951346099</v>
      </c>
    </row>
    <row r="119" spans="2:7" x14ac:dyDescent="0.2">
      <c r="B119" s="60" t="s">
        <v>1374</v>
      </c>
      <c r="C119" s="60" t="s">
        <v>1354</v>
      </c>
      <c r="D119" s="60" t="s">
        <v>283</v>
      </c>
      <c r="E119" s="61">
        <v>-2750</v>
      </c>
      <c r="F119" s="62">
        <v>-45.020249999999997</v>
      </c>
      <c r="G119" s="63">
        <v>-0.116976999825966</v>
      </c>
    </row>
    <row r="120" spans="2:7" x14ac:dyDescent="0.2">
      <c r="B120" s="60" t="s">
        <v>1375</v>
      </c>
      <c r="C120" s="60" t="s">
        <v>1354</v>
      </c>
      <c r="D120" s="60" t="s">
        <v>305</v>
      </c>
      <c r="E120" s="61">
        <v>-1350</v>
      </c>
      <c r="F120" s="62">
        <v>-47.256749999999997</v>
      </c>
      <c r="G120" s="63">
        <v>-0.12278814170347201</v>
      </c>
    </row>
    <row r="121" spans="2:7" x14ac:dyDescent="0.2">
      <c r="B121" s="60" t="s">
        <v>1376</v>
      </c>
      <c r="C121" s="60" t="s">
        <v>1354</v>
      </c>
      <c r="D121" s="60" t="s">
        <v>349</v>
      </c>
      <c r="E121" s="61">
        <v>-8800</v>
      </c>
      <c r="F121" s="62">
        <v>-52.183999999999997</v>
      </c>
      <c r="G121" s="63">
        <v>-0.13559071215549101</v>
      </c>
    </row>
    <row r="122" spans="2:7" x14ac:dyDescent="0.2">
      <c r="B122" s="60" t="s">
        <v>1377</v>
      </c>
      <c r="C122" s="60" t="s">
        <v>1354</v>
      </c>
      <c r="D122" s="60" t="s">
        <v>346</v>
      </c>
      <c r="E122" s="61">
        <v>-1000</v>
      </c>
      <c r="F122" s="62">
        <v>-54.5</v>
      </c>
      <c r="G122" s="63">
        <v>-0.14160842044447</v>
      </c>
    </row>
    <row r="123" spans="2:7" x14ac:dyDescent="0.2">
      <c r="B123" s="60" t="s">
        <v>1378</v>
      </c>
      <c r="C123" s="60" t="s">
        <v>1354</v>
      </c>
      <c r="D123" s="60" t="s">
        <v>252</v>
      </c>
      <c r="E123" s="61">
        <v>-7700</v>
      </c>
      <c r="F123" s="62">
        <v>-58.134999999999998</v>
      </c>
      <c r="G123" s="63">
        <v>-0.15105331234017</v>
      </c>
    </row>
    <row r="124" spans="2:7" x14ac:dyDescent="0.2">
      <c r="B124" s="60" t="s">
        <v>1379</v>
      </c>
      <c r="C124" s="60" t="s">
        <v>1354</v>
      </c>
      <c r="D124" s="60" t="s">
        <v>315</v>
      </c>
      <c r="E124" s="61">
        <v>-550</v>
      </c>
      <c r="F124" s="62">
        <v>-59.246000000000002</v>
      </c>
      <c r="G124" s="63">
        <v>-0.15394004546152501</v>
      </c>
    </row>
    <row r="125" spans="2:7" x14ac:dyDescent="0.2">
      <c r="B125" s="60" t="s">
        <v>1380</v>
      </c>
      <c r="C125" s="60" t="s">
        <v>1354</v>
      </c>
      <c r="D125" s="60" t="s">
        <v>365</v>
      </c>
      <c r="E125" s="61">
        <v>-6600</v>
      </c>
      <c r="F125" s="62">
        <v>-67.319999999999993</v>
      </c>
      <c r="G125" s="63">
        <v>-0.174918878244436</v>
      </c>
    </row>
    <row r="126" spans="2:7" x14ac:dyDescent="0.2">
      <c r="B126" s="60" t="s">
        <v>1381</v>
      </c>
      <c r="C126" s="60" t="s">
        <v>1354</v>
      </c>
      <c r="D126" s="60" t="s">
        <v>297</v>
      </c>
      <c r="E126" s="61">
        <v>-30600</v>
      </c>
      <c r="F126" s="62">
        <v>-68.5899</v>
      </c>
      <c r="G126" s="63">
        <v>-0.17821848435677401</v>
      </c>
    </row>
    <row r="127" spans="2:7" x14ac:dyDescent="0.2">
      <c r="B127" s="60" t="s">
        <v>1382</v>
      </c>
      <c r="C127" s="60" t="s">
        <v>1354</v>
      </c>
      <c r="D127" s="60" t="s">
        <v>276</v>
      </c>
      <c r="E127" s="61">
        <v>-25600</v>
      </c>
      <c r="F127" s="62">
        <v>-75.993600000000001</v>
      </c>
      <c r="G127" s="63">
        <v>-0.19745566348419999</v>
      </c>
    </row>
    <row r="128" spans="2:7" x14ac:dyDescent="0.2">
      <c r="B128" s="60" t="s">
        <v>1383</v>
      </c>
      <c r="C128" s="60" t="s">
        <v>1354</v>
      </c>
      <c r="D128" s="60" t="s">
        <v>252</v>
      </c>
      <c r="E128" s="61">
        <v>-497600</v>
      </c>
      <c r="F128" s="62">
        <v>-86.930719999999994</v>
      </c>
      <c r="G128" s="63">
        <v>-0.22587379719817499</v>
      </c>
    </row>
    <row r="129" spans="2:7" x14ac:dyDescent="0.2">
      <c r="B129" s="60" t="s">
        <v>1384</v>
      </c>
      <c r="C129" s="60" t="s">
        <v>1354</v>
      </c>
      <c r="D129" s="60" t="s">
        <v>413</v>
      </c>
      <c r="E129" s="61">
        <v>-16000</v>
      </c>
      <c r="F129" s="62">
        <v>-91.816000000000003</v>
      </c>
      <c r="G129" s="63">
        <v>-0.23856731617485299</v>
      </c>
    </row>
    <row r="130" spans="2:7" x14ac:dyDescent="0.2">
      <c r="B130" s="60" t="s">
        <v>1385</v>
      </c>
      <c r="C130" s="60" t="s">
        <v>1354</v>
      </c>
      <c r="D130" s="60" t="s">
        <v>283</v>
      </c>
      <c r="E130" s="61">
        <v>-10725</v>
      </c>
      <c r="F130" s="62">
        <v>-93.897374999999997</v>
      </c>
      <c r="G130" s="63">
        <v>-0.24397539371801999</v>
      </c>
    </row>
    <row r="131" spans="2:7" x14ac:dyDescent="0.2">
      <c r="B131" s="60" t="s">
        <v>1386</v>
      </c>
      <c r="C131" s="60" t="s">
        <v>1354</v>
      </c>
      <c r="D131" s="60" t="s">
        <v>286</v>
      </c>
      <c r="E131" s="61">
        <v>-6300</v>
      </c>
      <c r="F131" s="62">
        <v>-111.2265</v>
      </c>
      <c r="G131" s="63">
        <v>-0.28900199957003397</v>
      </c>
    </row>
    <row r="132" spans="2:7" x14ac:dyDescent="0.2">
      <c r="B132" s="60" t="s">
        <v>1387</v>
      </c>
      <c r="C132" s="60" t="s">
        <v>1354</v>
      </c>
      <c r="D132" s="60" t="s">
        <v>305</v>
      </c>
      <c r="E132" s="61">
        <v>-29925</v>
      </c>
      <c r="F132" s="62">
        <v>-120.47805</v>
      </c>
      <c r="G132" s="63">
        <v>-0.31304048364642101</v>
      </c>
    </row>
    <row r="133" spans="2:7" x14ac:dyDescent="0.2">
      <c r="B133" s="60" t="s">
        <v>1388</v>
      </c>
      <c r="C133" s="60" t="s">
        <v>1354</v>
      </c>
      <c r="D133" s="60" t="s">
        <v>302</v>
      </c>
      <c r="E133" s="61">
        <v>-79900</v>
      </c>
      <c r="F133" s="62">
        <v>-122.83027</v>
      </c>
      <c r="G133" s="63">
        <v>-0.31915230307280401</v>
      </c>
    </row>
    <row r="134" spans="2:7" x14ac:dyDescent="0.2">
      <c r="B134" s="60" t="s">
        <v>1389</v>
      </c>
      <c r="C134" s="60" t="s">
        <v>1354</v>
      </c>
      <c r="D134" s="60" t="s">
        <v>276</v>
      </c>
      <c r="E134" s="61">
        <v>-1000</v>
      </c>
      <c r="F134" s="62">
        <v>-123.44</v>
      </c>
      <c r="G134" s="63">
        <v>-0.320736576507622</v>
      </c>
    </row>
    <row r="135" spans="2:7" x14ac:dyDescent="0.2">
      <c r="B135" s="60" t="s">
        <v>1390</v>
      </c>
      <c r="C135" s="60" t="s">
        <v>1354</v>
      </c>
      <c r="D135" s="60" t="s">
        <v>291</v>
      </c>
      <c r="E135" s="61">
        <v>-43700</v>
      </c>
      <c r="F135" s="62">
        <v>-129.59235000000001</v>
      </c>
      <c r="G135" s="63">
        <v>-0.336722348352054</v>
      </c>
    </row>
    <row r="136" spans="2:7" x14ac:dyDescent="0.2">
      <c r="B136" s="60" t="s">
        <v>1391</v>
      </c>
      <c r="C136" s="60" t="s">
        <v>1354</v>
      </c>
      <c r="D136" s="60" t="s">
        <v>255</v>
      </c>
      <c r="E136" s="61">
        <v>-112125</v>
      </c>
      <c r="F136" s="62">
        <v>-152.6133375</v>
      </c>
      <c r="G136" s="63">
        <v>-0.396538232332731</v>
      </c>
    </row>
    <row r="137" spans="2:7" x14ac:dyDescent="0.2">
      <c r="B137" s="60" t="s">
        <v>1392</v>
      </c>
      <c r="C137" s="60" t="s">
        <v>1354</v>
      </c>
      <c r="D137" s="60" t="s">
        <v>283</v>
      </c>
      <c r="E137" s="61">
        <v>-19500</v>
      </c>
      <c r="F137" s="62">
        <v>-157.68674999999999</v>
      </c>
      <c r="G137" s="63">
        <v>-0.40972057967930398</v>
      </c>
    </row>
    <row r="138" spans="2:7" x14ac:dyDescent="0.2">
      <c r="B138" s="60" t="s">
        <v>1393</v>
      </c>
      <c r="C138" s="60" t="s">
        <v>1354</v>
      </c>
      <c r="D138" s="60" t="s">
        <v>252</v>
      </c>
      <c r="E138" s="61">
        <v>-160000</v>
      </c>
      <c r="F138" s="62">
        <v>-161.56800000000001</v>
      </c>
      <c r="G138" s="63">
        <v>-0.41980530778664499</v>
      </c>
    </row>
    <row r="139" spans="2:7" x14ac:dyDescent="0.2">
      <c r="B139" s="60" t="s">
        <v>1394</v>
      </c>
      <c r="C139" s="60" t="s">
        <v>1354</v>
      </c>
      <c r="D139" s="60" t="s">
        <v>315</v>
      </c>
      <c r="E139" s="61">
        <v>-6500</v>
      </c>
      <c r="F139" s="62">
        <v>-166.56899999999999</v>
      </c>
      <c r="G139" s="63">
        <v>-0.43279950431220099</v>
      </c>
    </row>
    <row r="140" spans="2:7" x14ac:dyDescent="0.2">
      <c r="B140" s="60" t="s">
        <v>1395</v>
      </c>
      <c r="C140" s="60" t="s">
        <v>1354</v>
      </c>
      <c r="D140" s="60" t="s">
        <v>320</v>
      </c>
      <c r="E140" s="61">
        <v>-58500</v>
      </c>
      <c r="F140" s="62">
        <v>-166.57875000000001</v>
      </c>
      <c r="G140" s="63">
        <v>-0.43282483792870302</v>
      </c>
    </row>
    <row r="141" spans="2:7" x14ac:dyDescent="0.2">
      <c r="B141" s="60" t="s">
        <v>1396</v>
      </c>
      <c r="C141" s="60" t="s">
        <v>1354</v>
      </c>
      <c r="D141" s="60" t="s">
        <v>263</v>
      </c>
      <c r="E141" s="61">
        <v>-8575</v>
      </c>
      <c r="F141" s="62">
        <v>-202.50720000000001</v>
      </c>
      <c r="G141" s="63">
        <v>-0.52617843524096197</v>
      </c>
    </row>
    <row r="142" spans="2:7" x14ac:dyDescent="0.2">
      <c r="B142" s="60" t="s">
        <v>1397</v>
      </c>
      <c r="C142" s="60" t="s">
        <v>1354</v>
      </c>
      <c r="D142" s="60" t="s">
        <v>408</v>
      </c>
      <c r="E142" s="61">
        <v>-16800</v>
      </c>
      <c r="F142" s="62">
        <v>-205.2792</v>
      </c>
      <c r="G142" s="63">
        <v>-0.53338097728632095</v>
      </c>
    </row>
    <row r="143" spans="2:7" x14ac:dyDescent="0.2">
      <c r="B143" s="60" t="s">
        <v>1398</v>
      </c>
      <c r="C143" s="60" t="s">
        <v>1354</v>
      </c>
      <c r="D143" s="60" t="s">
        <v>456</v>
      </c>
      <c r="E143" s="61">
        <v>-31950</v>
      </c>
      <c r="F143" s="62">
        <v>-216.828675</v>
      </c>
      <c r="G143" s="63">
        <v>-0.56339020502417303</v>
      </c>
    </row>
    <row r="144" spans="2:7" x14ac:dyDescent="0.2">
      <c r="B144" s="60" t="s">
        <v>1399</v>
      </c>
      <c r="C144" s="60" t="s">
        <v>1354</v>
      </c>
      <c r="D144" s="60" t="s">
        <v>252</v>
      </c>
      <c r="E144" s="61">
        <v>-371000</v>
      </c>
      <c r="F144" s="62">
        <v>-219.1497</v>
      </c>
      <c r="G144" s="63">
        <v>-0.56942096986934898</v>
      </c>
    </row>
    <row r="145" spans="2:7" x14ac:dyDescent="0.2">
      <c r="B145" s="60" t="s">
        <v>1400</v>
      </c>
      <c r="C145" s="60" t="s">
        <v>1354</v>
      </c>
      <c r="D145" s="60" t="s">
        <v>286</v>
      </c>
      <c r="E145" s="61">
        <v>-22950</v>
      </c>
      <c r="F145" s="62">
        <v>-228.46725000000001</v>
      </c>
      <c r="G145" s="63">
        <v>-0.59363094304205299</v>
      </c>
    </row>
    <row r="146" spans="2:7" x14ac:dyDescent="0.2">
      <c r="B146" s="60" t="s">
        <v>1401</v>
      </c>
      <c r="C146" s="60" t="s">
        <v>1354</v>
      </c>
      <c r="D146" s="60" t="s">
        <v>456</v>
      </c>
      <c r="E146" s="61">
        <v>-15675</v>
      </c>
      <c r="F146" s="62">
        <v>-230.95545000000001</v>
      </c>
      <c r="G146" s="63">
        <v>-0.60009608197324504</v>
      </c>
    </row>
    <row r="147" spans="2:7" x14ac:dyDescent="0.2">
      <c r="B147" s="60" t="s">
        <v>1402</v>
      </c>
      <c r="C147" s="60" t="s">
        <v>1354</v>
      </c>
      <c r="D147" s="60" t="s">
        <v>291</v>
      </c>
      <c r="E147" s="61">
        <v>-64500</v>
      </c>
      <c r="F147" s="62">
        <v>-240.26249999999999</v>
      </c>
      <c r="G147" s="63">
        <v>-0.624278772789716</v>
      </c>
    </row>
    <row r="148" spans="2:7" x14ac:dyDescent="0.2">
      <c r="B148" s="60" t="s">
        <v>1403</v>
      </c>
      <c r="C148" s="60" t="s">
        <v>1354</v>
      </c>
      <c r="D148" s="60" t="s">
        <v>561</v>
      </c>
      <c r="E148" s="61">
        <v>-48780</v>
      </c>
      <c r="F148" s="62">
        <v>-277.8021</v>
      </c>
      <c r="G148" s="63">
        <v>-0.72181865279186797</v>
      </c>
    </row>
    <row r="149" spans="2:7" x14ac:dyDescent="0.2">
      <c r="B149" s="60" t="s">
        <v>1404</v>
      </c>
      <c r="C149" s="60" t="s">
        <v>1354</v>
      </c>
      <c r="D149" s="60" t="s">
        <v>283</v>
      </c>
      <c r="E149" s="61">
        <v>-57000</v>
      </c>
      <c r="F149" s="62">
        <v>-283.803</v>
      </c>
      <c r="G149" s="63">
        <v>-0.73741090912664198</v>
      </c>
    </row>
    <row r="150" spans="2:7" x14ac:dyDescent="0.2">
      <c r="B150" s="60" t="s">
        <v>1405</v>
      </c>
      <c r="C150" s="60" t="s">
        <v>1354</v>
      </c>
      <c r="D150" s="60" t="s">
        <v>276</v>
      </c>
      <c r="E150" s="61">
        <v>-106400</v>
      </c>
      <c r="F150" s="62">
        <v>-317.87</v>
      </c>
      <c r="G150" s="63">
        <v>-0.82592786434282195</v>
      </c>
    </row>
    <row r="151" spans="2:7" x14ac:dyDescent="0.2">
      <c r="B151" s="60" t="s">
        <v>1406</v>
      </c>
      <c r="C151" s="60" t="s">
        <v>1354</v>
      </c>
      <c r="D151" s="60" t="s">
        <v>260</v>
      </c>
      <c r="E151" s="61">
        <v>-3859650</v>
      </c>
      <c r="F151" s="62">
        <v>-331.15796999999998</v>
      </c>
      <c r="G151" s="63">
        <v>-0.86045425778527096</v>
      </c>
    </row>
    <row r="152" spans="2:7" x14ac:dyDescent="0.2">
      <c r="B152" s="60" t="s">
        <v>1407</v>
      </c>
      <c r="C152" s="60" t="s">
        <v>1354</v>
      </c>
      <c r="D152" s="60" t="s">
        <v>349</v>
      </c>
      <c r="E152" s="61">
        <v>-22400</v>
      </c>
      <c r="F152" s="62">
        <v>-335.32799999999997</v>
      </c>
      <c r="G152" s="63">
        <v>-0.87128932863859299</v>
      </c>
    </row>
    <row r="153" spans="2:7" x14ac:dyDescent="0.2">
      <c r="B153" s="60" t="s">
        <v>1408</v>
      </c>
      <c r="C153" s="60" t="s">
        <v>1354</v>
      </c>
      <c r="D153" s="60" t="s">
        <v>252</v>
      </c>
      <c r="E153" s="61">
        <v>-1990400</v>
      </c>
      <c r="F153" s="62">
        <v>-345.33440000000002</v>
      </c>
      <c r="G153" s="63">
        <v>-0.89728915429612599</v>
      </c>
    </row>
    <row r="154" spans="2:7" x14ac:dyDescent="0.2">
      <c r="B154" s="60" t="s">
        <v>1409</v>
      </c>
      <c r="C154" s="60" t="s">
        <v>1354</v>
      </c>
      <c r="D154" s="60" t="s">
        <v>302</v>
      </c>
      <c r="E154" s="61">
        <v>-36450</v>
      </c>
      <c r="F154" s="62">
        <v>-410.1354</v>
      </c>
      <c r="G154" s="63">
        <v>-1.06566286536442</v>
      </c>
    </row>
    <row r="155" spans="2:7" x14ac:dyDescent="0.2">
      <c r="B155" s="60" t="s">
        <v>1410</v>
      </c>
      <c r="C155" s="60" t="s">
        <v>1354</v>
      </c>
      <c r="D155" s="60" t="s">
        <v>424</v>
      </c>
      <c r="E155" s="61">
        <v>-178500</v>
      </c>
      <c r="F155" s="62">
        <v>-439.55624999999998</v>
      </c>
      <c r="G155" s="63">
        <v>-1.1421076377797199</v>
      </c>
    </row>
    <row r="156" spans="2:7" x14ac:dyDescent="0.2">
      <c r="B156" s="60" t="s">
        <v>1411</v>
      </c>
      <c r="C156" s="60" t="s">
        <v>1354</v>
      </c>
      <c r="D156" s="60" t="s">
        <v>276</v>
      </c>
      <c r="E156" s="61">
        <v>-15600</v>
      </c>
      <c r="F156" s="62">
        <v>-463.11720000000003</v>
      </c>
      <c r="G156" s="63">
        <v>-1.2033265169296501</v>
      </c>
    </row>
    <row r="157" spans="2:7" x14ac:dyDescent="0.2">
      <c r="B157" s="60" t="s">
        <v>1412</v>
      </c>
      <c r="C157" s="60" t="s">
        <v>1354</v>
      </c>
      <c r="D157" s="60" t="s">
        <v>252</v>
      </c>
      <c r="E157" s="61">
        <v>-405000</v>
      </c>
      <c r="F157" s="62">
        <v>-502.48349999999999</v>
      </c>
      <c r="G157" s="63">
        <v>-1.3056127474203501</v>
      </c>
    </row>
    <row r="158" spans="2:7" x14ac:dyDescent="0.2">
      <c r="B158" s="60" t="s">
        <v>1413</v>
      </c>
      <c r="C158" s="60" t="s">
        <v>1354</v>
      </c>
      <c r="D158" s="60" t="s">
        <v>252</v>
      </c>
      <c r="E158" s="61">
        <v>-207675</v>
      </c>
      <c r="F158" s="62">
        <v>-516.7992375</v>
      </c>
      <c r="G158" s="63">
        <v>-1.34280960934462</v>
      </c>
    </row>
    <row r="159" spans="2:7" x14ac:dyDescent="0.2">
      <c r="B159" s="60" t="s">
        <v>1414</v>
      </c>
      <c r="C159" s="60" t="s">
        <v>1354</v>
      </c>
      <c r="D159" s="60" t="s">
        <v>456</v>
      </c>
      <c r="E159" s="61">
        <v>-107250</v>
      </c>
      <c r="F159" s="62">
        <v>-542.25599999999997</v>
      </c>
      <c r="G159" s="63">
        <v>-1.4089544153493001</v>
      </c>
    </row>
    <row r="160" spans="2:7" x14ac:dyDescent="0.2">
      <c r="B160" s="60" t="s">
        <v>1415</v>
      </c>
      <c r="C160" s="60" t="s">
        <v>1354</v>
      </c>
      <c r="D160" s="60" t="s">
        <v>291</v>
      </c>
      <c r="E160" s="61">
        <v>-146450</v>
      </c>
      <c r="F160" s="62">
        <v>-557.46192499999995</v>
      </c>
      <c r="G160" s="63">
        <v>-1.44846426893915</v>
      </c>
    </row>
    <row r="161" spans="2:7" x14ac:dyDescent="0.2">
      <c r="B161" s="60" t="s">
        <v>1416</v>
      </c>
      <c r="C161" s="60" t="s">
        <v>1354</v>
      </c>
      <c r="D161" s="60" t="s">
        <v>252</v>
      </c>
      <c r="E161" s="61">
        <v>-66000</v>
      </c>
      <c r="F161" s="62">
        <v>-561.95699999999999</v>
      </c>
      <c r="G161" s="63">
        <v>-1.4601439106002401</v>
      </c>
    </row>
    <row r="162" spans="2:7" x14ac:dyDescent="0.2">
      <c r="B162" s="60" t="s">
        <v>1417</v>
      </c>
      <c r="C162" s="60" t="s">
        <v>1354</v>
      </c>
      <c r="D162" s="60" t="s">
        <v>252</v>
      </c>
      <c r="E162" s="61">
        <v>-58500</v>
      </c>
      <c r="F162" s="62">
        <v>-575.81550000000004</v>
      </c>
      <c r="G162" s="63">
        <v>-1.49615272334758</v>
      </c>
    </row>
    <row r="163" spans="2:7" x14ac:dyDescent="0.2">
      <c r="B163" s="60" t="s">
        <v>1418</v>
      </c>
      <c r="C163" s="60" t="s">
        <v>1354</v>
      </c>
      <c r="D163" s="60" t="s">
        <v>266</v>
      </c>
      <c r="E163" s="61">
        <v>-16800</v>
      </c>
      <c r="F163" s="62">
        <v>-590.52</v>
      </c>
      <c r="G163" s="63">
        <v>-1.5343597145113499</v>
      </c>
    </row>
    <row r="164" spans="2:7" x14ac:dyDescent="0.2">
      <c r="B164" s="60" t="s">
        <v>1419</v>
      </c>
      <c r="C164" s="60" t="s">
        <v>1354</v>
      </c>
      <c r="D164" s="60" t="s">
        <v>283</v>
      </c>
      <c r="E164" s="61">
        <v>-73500</v>
      </c>
      <c r="F164" s="62">
        <v>-591.3075</v>
      </c>
      <c r="G164" s="63">
        <v>-1.5364058912287799</v>
      </c>
    </row>
    <row r="165" spans="2:7" x14ac:dyDescent="0.2">
      <c r="B165" s="60" t="s">
        <v>1420</v>
      </c>
      <c r="C165" s="60" t="s">
        <v>1354</v>
      </c>
      <c r="D165" s="60" t="s">
        <v>252</v>
      </c>
      <c r="E165" s="61">
        <v>-60000</v>
      </c>
      <c r="F165" s="62">
        <v>-700.5</v>
      </c>
      <c r="G165" s="63">
        <v>-1.8201229086486499</v>
      </c>
    </row>
    <row r="166" spans="2:7" x14ac:dyDescent="0.2">
      <c r="B166" s="60" t="s">
        <v>1421</v>
      </c>
      <c r="C166" s="60" t="s">
        <v>1354</v>
      </c>
      <c r="D166" s="60" t="s">
        <v>456</v>
      </c>
      <c r="E166" s="61">
        <v>-95400</v>
      </c>
      <c r="F166" s="62">
        <v>-1076.7798</v>
      </c>
      <c r="G166" s="63">
        <v>-2.7978181035690399</v>
      </c>
    </row>
    <row r="167" spans="2:7" x14ac:dyDescent="0.2">
      <c r="B167" s="60" t="s">
        <v>1422</v>
      </c>
      <c r="C167" s="60" t="s">
        <v>1354</v>
      </c>
      <c r="D167" s="60" t="s">
        <v>273</v>
      </c>
      <c r="E167" s="61">
        <v>-377600</v>
      </c>
      <c r="F167" s="62">
        <v>-1091.8304000000001</v>
      </c>
      <c r="G167" s="63">
        <v>-2.8369243731606302</v>
      </c>
    </row>
    <row r="168" spans="2:7" x14ac:dyDescent="0.2">
      <c r="B168" s="60" t="s">
        <v>1423</v>
      </c>
      <c r="C168" s="60" t="s">
        <v>1354</v>
      </c>
      <c r="D168" s="60" t="s">
        <v>252</v>
      </c>
      <c r="E168" s="61">
        <v>-318000</v>
      </c>
      <c r="F168" s="62">
        <v>-1127.4690000000001</v>
      </c>
      <c r="G168" s="63">
        <v>-2.9295248475248901</v>
      </c>
    </row>
    <row r="169" spans="2:7" x14ac:dyDescent="0.2">
      <c r="B169" s="60" t="s">
        <v>1424</v>
      </c>
      <c r="C169" s="60" t="s">
        <v>1354</v>
      </c>
      <c r="D169" s="60" t="s">
        <v>421</v>
      </c>
      <c r="E169" s="61">
        <v>-53125</v>
      </c>
      <c r="F169" s="62">
        <v>-1271.8656249999999</v>
      </c>
      <c r="G169" s="63">
        <v>-3.3047134343829199</v>
      </c>
    </row>
    <row r="170" spans="2:7" x14ac:dyDescent="0.2">
      <c r="B170" s="60" t="s">
        <v>1425</v>
      </c>
      <c r="C170" s="60" t="s">
        <v>1354</v>
      </c>
      <c r="D170" s="60" t="s">
        <v>260</v>
      </c>
      <c r="E170" s="61">
        <v>-95950</v>
      </c>
      <c r="F170" s="62">
        <v>-1717.9847500000001</v>
      </c>
      <c r="G170" s="63">
        <v>-4.4638735191777696</v>
      </c>
    </row>
    <row r="171" spans="2:7" x14ac:dyDescent="0.2">
      <c r="B171" s="60" t="s">
        <v>1426</v>
      </c>
      <c r="C171" s="60" t="s">
        <v>1354</v>
      </c>
      <c r="D171" s="60" t="s">
        <v>252</v>
      </c>
      <c r="E171" s="61">
        <v>-158200</v>
      </c>
      <c r="F171" s="62">
        <v>-1917.0676000000001</v>
      </c>
      <c r="G171" s="63">
        <v>-4.9811543985554403</v>
      </c>
    </row>
    <row r="172" spans="2:7" x14ac:dyDescent="0.2">
      <c r="B172" s="60" t="s">
        <v>1427</v>
      </c>
      <c r="C172" s="60" t="s">
        <v>1354</v>
      </c>
      <c r="D172" s="60" t="s">
        <v>255</v>
      </c>
      <c r="E172" s="61">
        <v>-171000</v>
      </c>
      <c r="F172" s="62">
        <v>-2307.3029999999999</v>
      </c>
      <c r="G172" s="63">
        <v>-5.9951107030603303</v>
      </c>
    </row>
    <row r="173" spans="2:7" x14ac:dyDescent="0.2">
      <c r="B173" s="60" t="s">
        <v>1428</v>
      </c>
      <c r="C173" s="60" t="s">
        <v>1354</v>
      </c>
      <c r="D173" s="60" t="s">
        <v>252</v>
      </c>
      <c r="E173" s="61">
        <v>-463100</v>
      </c>
      <c r="F173" s="62">
        <v>-3407.9529000000002</v>
      </c>
      <c r="G173" s="63">
        <v>-8.8549509562963706</v>
      </c>
    </row>
    <row r="174" spans="2:7" x14ac:dyDescent="0.2">
      <c r="B174" s="57"/>
      <c r="C174" s="57"/>
      <c r="D174" s="57"/>
      <c r="E174" s="57"/>
      <c r="F174" s="58">
        <f>SUM(F99:F173)</f>
        <v>-26338.544557499998</v>
      </c>
      <c r="G174" s="59">
        <f>SUM(G99:G173)</f>
        <v>-68.435957643924326</v>
      </c>
    </row>
    <row r="177" spans="2:6" x14ac:dyDescent="0.2">
      <c r="B177" s="65" t="s">
        <v>1465</v>
      </c>
    </row>
    <row r="178" spans="2:6" x14ac:dyDescent="0.2">
      <c r="B178" s="65"/>
    </row>
    <row r="179" spans="2:6" x14ac:dyDescent="0.2">
      <c r="B179" s="81" t="s">
        <v>1466</v>
      </c>
    </row>
    <row r="180" spans="2:6" x14ac:dyDescent="0.2">
      <c r="B180" s="81" t="s">
        <v>1483</v>
      </c>
    </row>
    <row r="181" spans="2:6" x14ac:dyDescent="0.2">
      <c r="B181" s="81" t="s">
        <v>1484</v>
      </c>
    </row>
    <row r="182" spans="2:6" x14ac:dyDescent="0.2">
      <c r="B182" s="65"/>
    </row>
    <row r="183" spans="2:6" ht="22.5" x14ac:dyDescent="0.2">
      <c r="B183" s="82" t="s">
        <v>1468</v>
      </c>
      <c r="C183" s="88" t="s">
        <v>1480</v>
      </c>
      <c r="D183" s="87" t="s">
        <v>1470</v>
      </c>
    </row>
    <row r="184" spans="2:6" x14ac:dyDescent="0.2">
      <c r="B184" s="83" t="s">
        <v>1535</v>
      </c>
      <c r="C184" s="112" t="s">
        <v>1477</v>
      </c>
      <c r="D184" s="90">
        <v>10.216799999999999</v>
      </c>
    </row>
    <row r="185" spans="2:6" x14ac:dyDescent="0.2">
      <c r="B185" s="65"/>
    </row>
    <row r="186" spans="2:6" x14ac:dyDescent="0.2">
      <c r="B186" s="65" t="s">
        <v>1538</v>
      </c>
    </row>
    <row r="187" spans="2:6" x14ac:dyDescent="0.2">
      <c r="B187" s="65"/>
    </row>
    <row r="188" spans="2:6" x14ac:dyDescent="0.2">
      <c r="B188" s="81" t="s">
        <v>1485</v>
      </c>
    </row>
    <row r="189" spans="2:6" x14ac:dyDescent="0.2">
      <c r="B189" s="81"/>
    </row>
    <row r="190" spans="2:6" x14ac:dyDescent="0.2">
      <c r="B190" s="89" t="s">
        <v>1489</v>
      </c>
    </row>
    <row r="191" spans="2:6" x14ac:dyDescent="0.2">
      <c r="B191" s="84"/>
    </row>
    <row r="192" spans="2:6" x14ac:dyDescent="0.2">
      <c r="B192" s="93" t="s">
        <v>1503</v>
      </c>
      <c r="C192" s="94"/>
      <c r="D192" s="94"/>
      <c r="E192" s="94"/>
      <c r="F192" s="94"/>
    </row>
    <row r="193" spans="2:6" x14ac:dyDescent="0.2">
      <c r="B193" s="93"/>
      <c r="C193" s="94"/>
      <c r="D193" s="94"/>
      <c r="E193" s="94"/>
      <c r="F193" s="94"/>
    </row>
    <row r="194" spans="2:6" ht="22.5" x14ac:dyDescent="0.2">
      <c r="B194" s="91" t="s">
        <v>1490</v>
      </c>
      <c r="C194" s="92" t="s">
        <v>1491</v>
      </c>
      <c r="D194" s="92" t="s">
        <v>1492</v>
      </c>
      <c r="E194" s="92" t="s">
        <v>1493</v>
      </c>
      <c r="F194" s="92" t="s">
        <v>1494</v>
      </c>
    </row>
    <row r="195" spans="2:6" x14ac:dyDescent="0.2">
      <c r="B195" s="113" t="s">
        <v>1369</v>
      </c>
      <c r="C195" s="114" t="s">
        <v>1354</v>
      </c>
      <c r="D195" s="115">
        <v>1539.175</v>
      </c>
      <c r="E195" s="116">
        <v>1315.2</v>
      </c>
      <c r="F195" s="117">
        <v>5.2772880000000004</v>
      </c>
    </row>
    <row r="196" spans="2:6" x14ac:dyDescent="0.2">
      <c r="B196" s="113" t="s">
        <v>1372</v>
      </c>
      <c r="C196" s="114" t="s">
        <v>1354</v>
      </c>
      <c r="D196" s="115">
        <v>429.18889999999999</v>
      </c>
      <c r="E196" s="116">
        <v>402.5</v>
      </c>
      <c r="F196" s="117">
        <v>8.6424974999999993</v>
      </c>
    </row>
    <row r="197" spans="2:6" x14ac:dyDescent="0.2">
      <c r="B197" s="113" t="s">
        <v>1362</v>
      </c>
      <c r="C197" s="114" t="s">
        <v>1354</v>
      </c>
      <c r="D197" s="115">
        <v>2202.5500000000002</v>
      </c>
      <c r="E197" s="116">
        <v>2172</v>
      </c>
      <c r="F197" s="117">
        <v>1.9213499999999999</v>
      </c>
    </row>
    <row r="198" spans="2:6" x14ac:dyDescent="0.2">
      <c r="B198" s="113" t="s">
        <v>1416</v>
      </c>
      <c r="C198" s="114" t="s">
        <v>1354</v>
      </c>
      <c r="D198" s="115">
        <v>854.69849999999997</v>
      </c>
      <c r="E198" s="116">
        <v>851.45</v>
      </c>
      <c r="F198" s="146">
        <v>116.98289250000001</v>
      </c>
    </row>
    <row r="199" spans="2:6" x14ac:dyDescent="0.2">
      <c r="B199" s="113" t="s">
        <v>1370</v>
      </c>
      <c r="C199" s="114" t="s">
        <v>1354</v>
      </c>
      <c r="D199" s="115">
        <v>910.51670000000001</v>
      </c>
      <c r="E199" s="116">
        <v>846.95</v>
      </c>
      <c r="F199" s="147"/>
    </row>
    <row r="200" spans="2:6" x14ac:dyDescent="0.2">
      <c r="B200" s="113" t="s">
        <v>1420</v>
      </c>
      <c r="C200" s="114" t="s">
        <v>1354</v>
      </c>
      <c r="D200" s="115">
        <v>1249.8594000000001</v>
      </c>
      <c r="E200" s="116">
        <v>1167.5</v>
      </c>
      <c r="F200" s="117">
        <v>123.71550000000001</v>
      </c>
    </row>
    <row r="201" spans="2:6" x14ac:dyDescent="0.2">
      <c r="B201" s="113" t="s">
        <v>1392</v>
      </c>
      <c r="C201" s="114" t="s">
        <v>1354</v>
      </c>
      <c r="D201" s="115">
        <v>868.28459999999995</v>
      </c>
      <c r="E201" s="116">
        <v>808.65</v>
      </c>
      <c r="F201" s="146">
        <v>142.55479875</v>
      </c>
    </row>
    <row r="202" spans="2:6" x14ac:dyDescent="0.2">
      <c r="B202" s="113" t="s">
        <v>1419</v>
      </c>
      <c r="C202" s="114" t="s">
        <v>1354</v>
      </c>
      <c r="D202" s="115">
        <v>911.77350000000001</v>
      </c>
      <c r="E202" s="116">
        <v>804.5</v>
      </c>
      <c r="F202" s="147"/>
    </row>
    <row r="203" spans="2:6" x14ac:dyDescent="0.2">
      <c r="B203" s="113" t="s">
        <v>1374</v>
      </c>
      <c r="C203" s="114" t="s">
        <v>1354</v>
      </c>
      <c r="D203" s="115">
        <v>1979.1</v>
      </c>
      <c r="E203" s="116">
        <v>1637.1</v>
      </c>
      <c r="F203" s="117">
        <v>7.9642387499999998</v>
      </c>
    </row>
    <row r="204" spans="2:6" x14ac:dyDescent="0.2">
      <c r="B204" s="113" t="s">
        <v>1413</v>
      </c>
      <c r="C204" s="114" t="s">
        <v>1354</v>
      </c>
      <c r="D204" s="115">
        <v>275.2253</v>
      </c>
      <c r="E204" s="116">
        <v>248.85</v>
      </c>
      <c r="F204" s="117">
        <v>101.19951331199999</v>
      </c>
    </row>
    <row r="205" spans="2:6" x14ac:dyDescent="0.2">
      <c r="B205" s="113" t="s">
        <v>1387</v>
      </c>
      <c r="C205" s="114" t="s">
        <v>1354</v>
      </c>
      <c r="D205" s="115">
        <v>431.93329999999997</v>
      </c>
      <c r="E205" s="116">
        <v>402.6</v>
      </c>
      <c r="F205" s="117">
        <v>24.266481749999997</v>
      </c>
    </row>
    <row r="206" spans="2:6" x14ac:dyDescent="0.2">
      <c r="B206" s="113" t="s">
        <v>1410</v>
      </c>
      <c r="C206" s="114" t="s">
        <v>1354</v>
      </c>
      <c r="D206" s="115">
        <v>262.14120000000003</v>
      </c>
      <c r="E206" s="116">
        <v>246.25</v>
      </c>
      <c r="F206" s="117">
        <v>106.38376875</v>
      </c>
    </row>
    <row r="207" spans="2:6" x14ac:dyDescent="0.2">
      <c r="B207" s="113" t="s">
        <v>1425</v>
      </c>
      <c r="C207" s="114" t="s">
        <v>1354</v>
      </c>
      <c r="D207" s="115">
        <v>1894.4312</v>
      </c>
      <c r="E207" s="116">
        <v>1790.5</v>
      </c>
      <c r="F207" s="117">
        <v>303.60259624999998</v>
      </c>
    </row>
    <row r="208" spans="2:6" x14ac:dyDescent="0.2">
      <c r="B208" s="113" t="s">
        <v>1377</v>
      </c>
      <c r="C208" s="114" t="s">
        <v>1354</v>
      </c>
      <c r="D208" s="115">
        <v>5578.4375</v>
      </c>
      <c r="E208" s="116">
        <v>5450</v>
      </c>
      <c r="F208" s="117">
        <v>9.6280000000000001</v>
      </c>
    </row>
    <row r="209" spans="2:6" x14ac:dyDescent="0.2">
      <c r="B209" s="113" t="s">
        <v>1412</v>
      </c>
      <c r="C209" s="114" t="s">
        <v>1354</v>
      </c>
      <c r="D209" s="115">
        <v>124.09699999999999</v>
      </c>
      <c r="E209" s="116">
        <v>124.07</v>
      </c>
      <c r="F209" s="117">
        <v>103.28492249999999</v>
      </c>
    </row>
    <row r="210" spans="2:6" x14ac:dyDescent="0.2">
      <c r="B210" s="113" t="s">
        <v>1381</v>
      </c>
      <c r="C210" s="114" t="s">
        <v>1354</v>
      </c>
      <c r="D210" s="115">
        <v>257.6259</v>
      </c>
      <c r="E210" s="116">
        <v>224.15</v>
      </c>
      <c r="F210" s="117">
        <v>22.967671499999998</v>
      </c>
    </row>
    <row r="211" spans="2:6" x14ac:dyDescent="0.2">
      <c r="B211" s="113" t="s">
        <v>1360</v>
      </c>
      <c r="C211" s="114" t="s">
        <v>1354</v>
      </c>
      <c r="D211" s="115">
        <v>416.75</v>
      </c>
      <c r="E211" s="116">
        <v>412.95</v>
      </c>
      <c r="F211" s="117">
        <v>1.8220812500000001</v>
      </c>
    </row>
    <row r="212" spans="2:6" x14ac:dyDescent="0.2">
      <c r="B212" s="113" t="s">
        <v>1371</v>
      </c>
      <c r="C212" s="114" t="s">
        <v>1354</v>
      </c>
      <c r="D212" s="115">
        <v>1872.25</v>
      </c>
      <c r="E212" s="116">
        <v>1788.4</v>
      </c>
      <c r="F212" s="117">
        <v>6.3960830000000009</v>
      </c>
    </row>
    <row r="213" spans="2:6" x14ac:dyDescent="0.2">
      <c r="B213" s="113" t="s">
        <v>1414</v>
      </c>
      <c r="C213" s="114" t="s">
        <v>1354</v>
      </c>
      <c r="D213" s="115">
        <v>547.55730000000005</v>
      </c>
      <c r="E213" s="116">
        <v>505.6</v>
      </c>
      <c r="F213" s="117">
        <v>190.03199000000001</v>
      </c>
    </row>
    <row r="214" spans="2:6" x14ac:dyDescent="0.2">
      <c r="B214" s="113" t="s">
        <v>1368</v>
      </c>
      <c r="C214" s="114" t="s">
        <v>1354</v>
      </c>
      <c r="D214" s="115">
        <v>7547.5</v>
      </c>
      <c r="E214" s="116">
        <v>6619.5</v>
      </c>
      <c r="F214" s="117">
        <v>3.5078775000000002</v>
      </c>
    </row>
    <row r="215" spans="2:6" x14ac:dyDescent="0.2">
      <c r="B215" s="113" t="s">
        <v>1363</v>
      </c>
      <c r="C215" s="114" t="s">
        <v>1354</v>
      </c>
      <c r="D215" s="115">
        <v>223.65</v>
      </c>
      <c r="E215" s="116">
        <v>229.64</v>
      </c>
      <c r="F215" s="117">
        <v>2.6722239000000001</v>
      </c>
    </row>
    <row r="216" spans="2:6" x14ac:dyDescent="0.2">
      <c r="B216" s="113" t="s">
        <v>1365</v>
      </c>
      <c r="C216" s="114" t="s">
        <v>1354</v>
      </c>
      <c r="D216" s="115">
        <v>165.6233</v>
      </c>
      <c r="E216" s="116">
        <v>138.16999999999999</v>
      </c>
      <c r="F216" s="117">
        <v>2.5133172749999999</v>
      </c>
    </row>
    <row r="217" spans="2:6" x14ac:dyDescent="0.2">
      <c r="B217" s="113" t="s">
        <v>1359</v>
      </c>
      <c r="C217" s="114" t="s">
        <v>1354</v>
      </c>
      <c r="D217" s="115">
        <v>1016.25</v>
      </c>
      <c r="E217" s="116">
        <v>989.3</v>
      </c>
      <c r="F217" s="117">
        <v>1.7482549999999999</v>
      </c>
    </row>
    <row r="218" spans="2:6" x14ac:dyDescent="0.2">
      <c r="B218" s="113" t="s">
        <v>1401</v>
      </c>
      <c r="C218" s="114" t="s">
        <v>1354</v>
      </c>
      <c r="D218" s="115">
        <v>1482.472</v>
      </c>
      <c r="E218" s="116">
        <v>1473.4</v>
      </c>
      <c r="F218" s="117">
        <v>54.859210750000003</v>
      </c>
    </row>
    <row r="219" spans="2:6" x14ac:dyDescent="0.2">
      <c r="B219" s="113" t="s">
        <v>1394</v>
      </c>
      <c r="C219" s="114" t="s">
        <v>1354</v>
      </c>
      <c r="D219" s="115">
        <v>2562.7654000000002</v>
      </c>
      <c r="E219" s="116">
        <v>2562.6</v>
      </c>
      <c r="F219" s="117">
        <v>29.497714999999999</v>
      </c>
    </row>
    <row r="220" spans="2:6" x14ac:dyDescent="0.2">
      <c r="B220" s="113" t="s">
        <v>1358</v>
      </c>
      <c r="C220" s="114" t="s">
        <v>1354</v>
      </c>
      <c r="D220" s="115">
        <v>2323.5</v>
      </c>
      <c r="E220" s="116">
        <v>2225.1</v>
      </c>
      <c r="F220" s="117">
        <v>1.3128555</v>
      </c>
    </row>
    <row r="221" spans="2:6" x14ac:dyDescent="0.2">
      <c r="B221" s="113" t="s">
        <v>1428</v>
      </c>
      <c r="C221" s="114" t="s">
        <v>1354</v>
      </c>
      <c r="D221" s="115">
        <v>895.5634</v>
      </c>
      <c r="E221" s="116">
        <v>735.9</v>
      </c>
      <c r="F221" s="117">
        <v>601.59700150000003</v>
      </c>
    </row>
    <row r="222" spans="2:6" x14ac:dyDescent="0.2">
      <c r="B222" s="113" t="s">
        <v>1376</v>
      </c>
      <c r="C222" s="114" t="s">
        <v>1354</v>
      </c>
      <c r="D222" s="115">
        <v>687.15620000000001</v>
      </c>
      <c r="E222" s="116">
        <v>593</v>
      </c>
      <c r="F222" s="117">
        <v>9.2254799999999992</v>
      </c>
    </row>
    <row r="223" spans="2:6" x14ac:dyDescent="0.2">
      <c r="B223" s="113" t="s">
        <v>1357</v>
      </c>
      <c r="C223" s="114" t="s">
        <v>1354</v>
      </c>
      <c r="D223" s="115">
        <v>873.4</v>
      </c>
      <c r="E223" s="116">
        <v>887.9</v>
      </c>
      <c r="F223" s="117">
        <v>1.2200055000000001</v>
      </c>
    </row>
    <row r="224" spans="2:6" x14ac:dyDescent="0.2">
      <c r="B224" s="113" t="s">
        <v>1375</v>
      </c>
      <c r="C224" s="114" t="s">
        <v>1354</v>
      </c>
      <c r="D224" s="115">
        <v>3980.1444000000001</v>
      </c>
      <c r="E224" s="116">
        <v>3500.5</v>
      </c>
      <c r="F224" s="117">
        <v>9.7311762500000007</v>
      </c>
    </row>
    <row r="225" spans="2:6" x14ac:dyDescent="0.2">
      <c r="B225" s="113" t="s">
        <v>1356</v>
      </c>
      <c r="C225" s="114" t="s">
        <v>1354</v>
      </c>
      <c r="D225" s="115">
        <v>2162.5</v>
      </c>
      <c r="E225" s="116">
        <v>2061.6999999999998</v>
      </c>
      <c r="F225" s="117">
        <v>1.0942485</v>
      </c>
    </row>
    <row r="226" spans="2:6" x14ac:dyDescent="0.2">
      <c r="B226" s="113" t="s">
        <v>1426</v>
      </c>
      <c r="C226" s="114" t="s">
        <v>1354</v>
      </c>
      <c r="D226" s="115">
        <v>1303.7664</v>
      </c>
      <c r="E226" s="116">
        <v>1211.8</v>
      </c>
      <c r="F226" s="117">
        <v>338.69512600000002</v>
      </c>
    </row>
    <row r="227" spans="2:6" x14ac:dyDescent="0.2">
      <c r="B227" s="113" t="s">
        <v>1367</v>
      </c>
      <c r="C227" s="114" t="s">
        <v>1354</v>
      </c>
      <c r="D227" s="115">
        <v>541.29999999999995</v>
      </c>
      <c r="E227" s="116">
        <v>512.20000000000005</v>
      </c>
      <c r="F227" s="117">
        <v>2.5104642500000001</v>
      </c>
    </row>
    <row r="228" spans="2:6" x14ac:dyDescent="0.2">
      <c r="B228" s="113" t="s">
        <v>1399</v>
      </c>
      <c r="C228" s="114" t="s">
        <v>1354</v>
      </c>
      <c r="D228" s="115">
        <v>77.388300000000001</v>
      </c>
      <c r="E228" s="116">
        <v>59.07</v>
      </c>
      <c r="F228" s="117">
        <v>47.478539500000004</v>
      </c>
    </row>
    <row r="229" spans="2:6" x14ac:dyDescent="0.2">
      <c r="B229" s="113" t="s">
        <v>1384</v>
      </c>
      <c r="C229" s="114" t="s">
        <v>1354</v>
      </c>
      <c r="D229" s="115">
        <v>678.48440000000005</v>
      </c>
      <c r="E229" s="116">
        <v>573.85</v>
      </c>
      <c r="F229" s="117">
        <v>17.333559999999999</v>
      </c>
    </row>
    <row r="230" spans="2:6" x14ac:dyDescent="0.2">
      <c r="B230" s="113" t="s">
        <v>1391</v>
      </c>
      <c r="C230" s="114" t="s">
        <v>1354</v>
      </c>
      <c r="D230" s="115">
        <v>138.44</v>
      </c>
      <c r="E230" s="116">
        <v>136.11000000000001</v>
      </c>
      <c r="F230" s="117">
        <v>28.046776812000001</v>
      </c>
    </row>
    <row r="231" spans="2:6" x14ac:dyDescent="0.2">
      <c r="B231" s="113" t="s">
        <v>1378</v>
      </c>
      <c r="C231" s="114" t="s">
        <v>1354</v>
      </c>
      <c r="D231" s="115">
        <v>905.47270000000003</v>
      </c>
      <c r="E231" s="116">
        <v>755</v>
      </c>
      <c r="F231" s="117">
        <v>13.105015</v>
      </c>
    </row>
    <row r="232" spans="2:6" x14ac:dyDescent="0.2">
      <c r="B232" s="113" t="s">
        <v>1422</v>
      </c>
      <c r="C232" s="114" t="s">
        <v>1354</v>
      </c>
      <c r="D232" s="115">
        <v>318.08010000000002</v>
      </c>
      <c r="E232" s="116">
        <v>289.14999999999998</v>
      </c>
      <c r="F232" s="117">
        <v>192.87902399999999</v>
      </c>
    </row>
    <row r="233" spans="2:6" x14ac:dyDescent="0.2">
      <c r="B233" s="113" t="s">
        <v>1409</v>
      </c>
      <c r="C233" s="114" t="s">
        <v>1354</v>
      </c>
      <c r="D233" s="115">
        <v>1178.0907</v>
      </c>
      <c r="E233" s="116">
        <v>1125.2</v>
      </c>
      <c r="F233" s="117">
        <v>73.006439</v>
      </c>
    </row>
    <row r="234" spans="2:6" x14ac:dyDescent="0.2">
      <c r="B234" s="113" t="s">
        <v>1423</v>
      </c>
      <c r="C234" s="114" t="s">
        <v>1354</v>
      </c>
      <c r="D234" s="115">
        <v>409.49560000000002</v>
      </c>
      <c r="E234" s="116">
        <v>354.55</v>
      </c>
      <c r="F234" s="117">
        <v>199.447215</v>
      </c>
    </row>
    <row r="235" spans="2:6" x14ac:dyDescent="0.2">
      <c r="B235" s="113" t="s">
        <v>1418</v>
      </c>
      <c r="C235" s="114" t="s">
        <v>1354</v>
      </c>
      <c r="D235" s="115">
        <v>3543.049</v>
      </c>
      <c r="E235" s="116">
        <v>3515</v>
      </c>
      <c r="F235" s="117">
        <v>105.57708</v>
      </c>
    </row>
    <row r="236" spans="2:6" x14ac:dyDescent="0.2">
      <c r="B236" s="113" t="s">
        <v>1400</v>
      </c>
      <c r="C236" s="114" t="s">
        <v>1354</v>
      </c>
      <c r="D236" s="115">
        <v>1025.0481</v>
      </c>
      <c r="E236" s="116">
        <v>995.5</v>
      </c>
      <c r="F236" s="117">
        <v>48.236883749999997</v>
      </c>
    </row>
    <row r="237" spans="2:6" x14ac:dyDescent="0.2">
      <c r="B237" s="113" t="s">
        <v>1404</v>
      </c>
      <c r="C237" s="114" t="s">
        <v>1354</v>
      </c>
      <c r="D237" s="115">
        <v>511.47719999999998</v>
      </c>
      <c r="E237" s="116">
        <v>497.9</v>
      </c>
      <c r="F237" s="117">
        <v>94.221855000000005</v>
      </c>
    </row>
    <row r="238" spans="2:6" x14ac:dyDescent="0.2">
      <c r="B238" s="113" t="s">
        <v>1411</v>
      </c>
      <c r="C238" s="114" t="s">
        <v>1354</v>
      </c>
      <c r="D238" s="115">
        <v>3168.7204999999999</v>
      </c>
      <c r="E238" s="116">
        <v>2968.7</v>
      </c>
      <c r="F238" s="117">
        <v>87.951941999999988</v>
      </c>
    </row>
    <row r="239" spans="2:6" x14ac:dyDescent="0.2">
      <c r="B239" s="113" t="s">
        <v>1398</v>
      </c>
      <c r="C239" s="114" t="s">
        <v>1354</v>
      </c>
      <c r="D239" s="115">
        <v>755.61260000000004</v>
      </c>
      <c r="E239" s="116">
        <v>678.65</v>
      </c>
      <c r="F239" s="117">
        <v>52.600163625</v>
      </c>
    </row>
    <row r="240" spans="2:6" x14ac:dyDescent="0.2">
      <c r="B240" s="113" t="s">
        <v>1389</v>
      </c>
      <c r="C240" s="114" t="s">
        <v>1354</v>
      </c>
      <c r="D240" s="115">
        <v>12539.05</v>
      </c>
      <c r="E240" s="116">
        <v>12344</v>
      </c>
      <c r="F240" s="117">
        <v>21.839700000000001</v>
      </c>
    </row>
    <row r="241" spans="2:6" x14ac:dyDescent="0.2">
      <c r="B241" s="113" t="s">
        <v>1407</v>
      </c>
      <c r="C241" s="114" t="s">
        <v>1354</v>
      </c>
      <c r="D241" s="115">
        <v>1604.6536000000001</v>
      </c>
      <c r="E241" s="116">
        <v>1497</v>
      </c>
      <c r="F241" s="117">
        <v>59.276000000000003</v>
      </c>
    </row>
    <row r="242" spans="2:6" x14ac:dyDescent="0.2">
      <c r="B242" s="113" t="s">
        <v>1353</v>
      </c>
      <c r="C242" s="114" t="s">
        <v>1354</v>
      </c>
      <c r="D242" s="115">
        <v>1095.05</v>
      </c>
      <c r="E242" s="116">
        <v>965.1</v>
      </c>
      <c r="F242" s="117">
        <v>1.0024271249999999</v>
      </c>
    </row>
    <row r="243" spans="2:6" x14ac:dyDescent="0.2">
      <c r="B243" s="113" t="s">
        <v>1424</v>
      </c>
      <c r="C243" s="114" t="s">
        <v>1354</v>
      </c>
      <c r="D243" s="115">
        <v>2411.5047</v>
      </c>
      <c r="E243" s="116">
        <v>2394.1</v>
      </c>
      <c r="F243" s="117">
        <v>328.79248687500001</v>
      </c>
    </row>
    <row r="244" spans="2:6" x14ac:dyDescent="0.2">
      <c r="B244" s="113" t="s">
        <v>1364</v>
      </c>
      <c r="C244" s="114" t="s">
        <v>1354</v>
      </c>
      <c r="D244" s="115">
        <v>1222.05</v>
      </c>
      <c r="E244" s="116">
        <v>1181.0999999999999</v>
      </c>
      <c r="F244" s="117">
        <v>2.0858850000000002</v>
      </c>
    </row>
    <row r="245" spans="2:6" x14ac:dyDescent="0.2">
      <c r="B245" s="113" t="s">
        <v>1402</v>
      </c>
      <c r="C245" s="114" t="s">
        <v>1354</v>
      </c>
      <c r="D245" s="115">
        <v>381.30579999999998</v>
      </c>
      <c r="E245" s="116">
        <v>372.5</v>
      </c>
      <c r="F245" s="117">
        <v>42.445837500000003</v>
      </c>
    </row>
    <row r="246" spans="2:6" x14ac:dyDescent="0.2">
      <c r="B246" s="113" t="s">
        <v>1395</v>
      </c>
      <c r="C246" s="114" t="s">
        <v>1354</v>
      </c>
      <c r="D246" s="115">
        <v>275.9366</v>
      </c>
      <c r="E246" s="116">
        <v>284.75</v>
      </c>
      <c r="F246" s="117">
        <v>29.762606250000001</v>
      </c>
    </row>
    <row r="247" spans="2:6" x14ac:dyDescent="0.2">
      <c r="B247" s="113" t="s">
        <v>1390</v>
      </c>
      <c r="C247" s="114" t="s">
        <v>1354</v>
      </c>
      <c r="D247" s="115">
        <v>298.72390000000001</v>
      </c>
      <c r="E247" s="116">
        <v>296.55</v>
      </c>
      <c r="F247" s="117">
        <v>22.95528225</v>
      </c>
    </row>
    <row r="248" spans="2:6" x14ac:dyDescent="0.2">
      <c r="B248" s="113" t="s">
        <v>1421</v>
      </c>
      <c r="C248" s="114" t="s">
        <v>1354</v>
      </c>
      <c r="D248" s="115">
        <v>1175.893</v>
      </c>
      <c r="E248" s="116">
        <v>1128.7</v>
      </c>
      <c r="F248" s="117">
        <v>249.89505300000002</v>
      </c>
    </row>
    <row r="249" spans="2:6" x14ac:dyDescent="0.2">
      <c r="B249" s="113" t="s">
        <v>1393</v>
      </c>
      <c r="C249" s="114" t="s">
        <v>1354</v>
      </c>
      <c r="D249" s="115">
        <v>117.6725</v>
      </c>
      <c r="E249" s="116">
        <v>100.98</v>
      </c>
      <c r="F249" s="117">
        <v>32.454880000000003</v>
      </c>
    </row>
    <row r="250" spans="2:6" x14ac:dyDescent="0.2">
      <c r="B250" s="113" t="s">
        <v>1427</v>
      </c>
      <c r="C250" s="114" t="s">
        <v>1354</v>
      </c>
      <c r="D250" s="115">
        <v>1441.4512</v>
      </c>
      <c r="E250" s="116">
        <v>1349.3</v>
      </c>
      <c r="F250" s="117">
        <v>407.91280499999999</v>
      </c>
    </row>
    <row r="251" spans="2:6" x14ac:dyDescent="0.2">
      <c r="B251" s="113" t="s">
        <v>1385</v>
      </c>
      <c r="C251" s="114" t="s">
        <v>1354</v>
      </c>
      <c r="D251" s="115">
        <v>911.5308</v>
      </c>
      <c r="E251" s="116">
        <v>875.5</v>
      </c>
      <c r="F251" s="117">
        <v>21.375198125000001</v>
      </c>
    </row>
    <row r="252" spans="2:6" x14ac:dyDescent="0.2">
      <c r="B252" s="113" t="s">
        <v>1417</v>
      </c>
      <c r="C252" s="114" t="s">
        <v>1354</v>
      </c>
      <c r="D252" s="115">
        <v>1067.1243999999999</v>
      </c>
      <c r="E252" s="116">
        <v>984.3</v>
      </c>
      <c r="F252" s="117">
        <v>101.72009250000001</v>
      </c>
    </row>
    <row r="253" spans="2:6" x14ac:dyDescent="0.2">
      <c r="B253" s="113" t="s">
        <v>1388</v>
      </c>
      <c r="C253" s="114" t="s">
        <v>1354</v>
      </c>
      <c r="D253" s="115">
        <v>167.2647</v>
      </c>
      <c r="E253" s="116">
        <v>153.72999999999999</v>
      </c>
      <c r="F253" s="117">
        <v>47.172999949999998</v>
      </c>
    </row>
    <row r="254" spans="2:6" x14ac:dyDescent="0.2">
      <c r="B254" s="113" t="s">
        <v>1386</v>
      </c>
      <c r="C254" s="114" t="s">
        <v>1354</v>
      </c>
      <c r="D254" s="115">
        <v>1759.5944</v>
      </c>
      <c r="E254" s="116">
        <v>1765.5</v>
      </c>
      <c r="F254" s="117">
        <v>19.653007500000001</v>
      </c>
    </row>
    <row r="255" spans="2:6" x14ac:dyDescent="0.2">
      <c r="B255" s="113" t="s">
        <v>1380</v>
      </c>
      <c r="C255" s="114" t="s">
        <v>1354</v>
      </c>
      <c r="D255" s="115">
        <v>1070.675</v>
      </c>
      <c r="E255" s="116">
        <v>1020</v>
      </c>
      <c r="F255" s="117">
        <v>11.891220000000001</v>
      </c>
    </row>
    <row r="256" spans="2:6" x14ac:dyDescent="0.2">
      <c r="B256" s="113" t="s">
        <v>1405</v>
      </c>
      <c r="C256" s="114" t="s">
        <v>1354</v>
      </c>
      <c r="D256" s="115">
        <v>314.24130000000002</v>
      </c>
      <c r="E256" s="116">
        <v>298.75</v>
      </c>
      <c r="F256" s="146">
        <v>78.277305999999996</v>
      </c>
    </row>
    <row r="257" spans="2:6" x14ac:dyDescent="0.2">
      <c r="B257" s="113" t="s">
        <v>1382</v>
      </c>
      <c r="C257" s="114" t="s">
        <v>1354</v>
      </c>
      <c r="D257" s="115">
        <v>320.02030000000002</v>
      </c>
      <c r="E257" s="116">
        <v>296.85000000000002</v>
      </c>
      <c r="F257" s="147"/>
    </row>
    <row r="258" spans="2:6" x14ac:dyDescent="0.2">
      <c r="B258" s="113" t="s">
        <v>1415</v>
      </c>
      <c r="C258" s="114" t="s">
        <v>1354</v>
      </c>
      <c r="D258" s="115">
        <v>382.53570000000002</v>
      </c>
      <c r="E258" s="116">
        <v>380.65</v>
      </c>
      <c r="F258" s="117">
        <v>98.477007375000014</v>
      </c>
    </row>
    <row r="259" spans="2:6" x14ac:dyDescent="0.2">
      <c r="B259" s="113" t="s">
        <v>1396</v>
      </c>
      <c r="C259" s="114" t="s">
        <v>1354</v>
      </c>
      <c r="D259" s="115">
        <v>3102.1857</v>
      </c>
      <c r="E259" s="116">
        <v>2361.6</v>
      </c>
      <c r="F259" s="117">
        <v>35.884322000000004</v>
      </c>
    </row>
    <row r="260" spans="2:6" x14ac:dyDescent="0.2">
      <c r="B260" s="113" t="s">
        <v>1373</v>
      </c>
      <c r="C260" s="114" t="s">
        <v>1354</v>
      </c>
      <c r="D260" s="115">
        <v>4135.8500000000004</v>
      </c>
      <c r="E260" s="116">
        <v>3962.9</v>
      </c>
      <c r="F260" s="117">
        <v>7.3630357499999999</v>
      </c>
    </row>
    <row r="261" spans="2:6" x14ac:dyDescent="0.2">
      <c r="B261" s="113" t="s">
        <v>1361</v>
      </c>
      <c r="C261" s="114" t="s">
        <v>1354</v>
      </c>
      <c r="D261" s="115">
        <v>4224.3</v>
      </c>
      <c r="E261" s="116">
        <v>4230.3</v>
      </c>
      <c r="F261" s="117">
        <v>1.8721812499999999</v>
      </c>
    </row>
    <row r="262" spans="2:6" x14ac:dyDescent="0.2">
      <c r="B262" s="113" t="s">
        <v>1366</v>
      </c>
      <c r="C262" s="114" t="s">
        <v>1354</v>
      </c>
      <c r="D262" s="115">
        <v>4233.5</v>
      </c>
      <c r="E262" s="116">
        <v>3301.3</v>
      </c>
      <c r="F262" s="117">
        <v>2.966742</v>
      </c>
    </row>
    <row r="263" spans="2:6" x14ac:dyDescent="0.2">
      <c r="B263" s="113" t="s">
        <v>1379</v>
      </c>
      <c r="C263" s="114" t="s">
        <v>1354</v>
      </c>
      <c r="D263" s="115">
        <v>10430.636399999999</v>
      </c>
      <c r="E263" s="116">
        <v>10772</v>
      </c>
      <c r="F263" s="117">
        <v>10.48696</v>
      </c>
    </row>
    <row r="264" spans="2:6" x14ac:dyDescent="0.2">
      <c r="B264" s="113" t="s">
        <v>1397</v>
      </c>
      <c r="C264" s="114" t="s">
        <v>1354</v>
      </c>
      <c r="D264" s="115">
        <v>1332.1024</v>
      </c>
      <c r="E264" s="116">
        <v>1221.9000000000001</v>
      </c>
      <c r="F264" s="117">
        <v>36.334451999999999</v>
      </c>
    </row>
    <row r="265" spans="2:6" x14ac:dyDescent="0.2">
      <c r="B265" s="113" t="s">
        <v>1403</v>
      </c>
      <c r="C265" s="114" t="s">
        <v>1354</v>
      </c>
      <c r="D265" s="115">
        <v>651.32780000000002</v>
      </c>
      <c r="E265" s="116">
        <v>569.5</v>
      </c>
      <c r="F265" s="117">
        <v>61.254263499999993</v>
      </c>
    </row>
    <row r="266" spans="2:6" x14ac:dyDescent="0.2">
      <c r="B266" s="113" t="s">
        <v>1355</v>
      </c>
      <c r="C266" s="114" t="s">
        <v>1354</v>
      </c>
      <c r="D266" s="115">
        <v>11.12</v>
      </c>
      <c r="E266" s="116">
        <v>8.6300000000000008</v>
      </c>
      <c r="F266" s="146">
        <v>161.08374856200001</v>
      </c>
    </row>
    <row r="267" spans="2:6" x14ac:dyDescent="0.2">
      <c r="B267" s="113" t="s">
        <v>1406</v>
      </c>
      <c r="C267" s="114" t="s">
        <v>1354</v>
      </c>
      <c r="D267" s="115">
        <v>11.1974</v>
      </c>
      <c r="E267" s="116">
        <v>8.58</v>
      </c>
      <c r="F267" s="147"/>
    </row>
    <row r="268" spans="2:6" x14ac:dyDescent="0.2">
      <c r="B268" s="113" t="s">
        <v>1383</v>
      </c>
      <c r="C268" s="114" t="s">
        <v>1354</v>
      </c>
      <c r="D268" s="115">
        <v>20.633099999999999</v>
      </c>
      <c r="E268" s="116">
        <v>17.47</v>
      </c>
      <c r="F268" s="146">
        <v>90.117599200000001</v>
      </c>
    </row>
    <row r="269" spans="2:6" x14ac:dyDescent="0.2">
      <c r="B269" s="113" t="s">
        <v>1408</v>
      </c>
      <c r="C269" s="114" t="s">
        <v>1354</v>
      </c>
      <c r="D269" s="115">
        <v>21.396699999999999</v>
      </c>
      <c r="E269" s="116">
        <v>17.350000000000001</v>
      </c>
      <c r="F269" s="147"/>
    </row>
    <row r="270" spans="2:6" x14ac:dyDescent="0.2">
      <c r="B270" s="93"/>
      <c r="C270" s="94"/>
      <c r="D270" s="94"/>
      <c r="E270" s="94"/>
      <c r="F270" s="94"/>
    </row>
    <row r="271" spans="2:6" x14ac:dyDescent="0.2">
      <c r="B271" s="100" t="s">
        <v>1539</v>
      </c>
      <c r="C271" s="101"/>
      <c r="D271" s="102"/>
      <c r="E271" s="103"/>
      <c r="F271" s="104"/>
    </row>
    <row r="272" spans="2:6" x14ac:dyDescent="0.2">
      <c r="B272" s="94" t="s">
        <v>1516</v>
      </c>
      <c r="C272" s="101"/>
      <c r="D272" s="102"/>
      <c r="E272" s="103"/>
      <c r="F272" s="104"/>
    </row>
    <row r="273" spans="2:6" x14ac:dyDescent="0.2">
      <c r="B273" s="94" t="s">
        <v>1495</v>
      </c>
      <c r="C273" s="101"/>
      <c r="D273" s="102"/>
      <c r="E273" s="103"/>
      <c r="F273" s="104"/>
    </row>
    <row r="274" spans="2:6" x14ac:dyDescent="0.2">
      <c r="B274" s="139" t="s">
        <v>1496</v>
      </c>
      <c r="C274" s="139" t="s">
        <v>1497</v>
      </c>
      <c r="D274" s="139" t="s">
        <v>1498</v>
      </c>
      <c r="E274" s="139" t="s">
        <v>1499</v>
      </c>
      <c r="F274" s="139" t="s">
        <v>1500</v>
      </c>
    </row>
    <row r="275" spans="2:6" ht="49.5" customHeight="1" x14ac:dyDescent="0.2">
      <c r="B275" s="140"/>
      <c r="C275" s="140"/>
      <c r="D275" s="140"/>
      <c r="E275" s="140"/>
      <c r="F275" s="140"/>
    </row>
    <row r="276" spans="2:6" x14ac:dyDescent="0.2">
      <c r="B276" s="105">
        <v>7717</v>
      </c>
      <c r="C276" s="106">
        <v>7717</v>
      </c>
      <c r="D276" s="107">
        <v>50326.222083420012</v>
      </c>
      <c r="E276" s="108">
        <f>52017.221495525-21.06</f>
        <v>51996.161495525004</v>
      </c>
      <c r="F276" s="109">
        <v>1669.9348649999999</v>
      </c>
    </row>
    <row r="277" spans="2:6" x14ac:dyDescent="0.2">
      <c r="B277" s="81"/>
    </row>
    <row r="278" spans="2:6" x14ac:dyDescent="0.2">
      <c r="B278" s="122" t="s">
        <v>1514</v>
      </c>
      <c r="C278" s="94"/>
      <c r="D278" s="94"/>
      <c r="E278" s="94"/>
      <c r="F278" s="94"/>
    </row>
    <row r="279" spans="2:6" x14ac:dyDescent="0.2">
      <c r="B279" s="93"/>
      <c r="C279" s="94"/>
      <c r="D279" s="94"/>
      <c r="E279" s="94"/>
      <c r="F279" s="94"/>
    </row>
    <row r="280" spans="2:6" ht="22.5" x14ac:dyDescent="0.2">
      <c r="B280" s="95" t="s">
        <v>1490</v>
      </c>
      <c r="C280" s="96" t="s">
        <v>1491</v>
      </c>
      <c r="D280" s="96" t="s">
        <v>1492</v>
      </c>
      <c r="E280" s="96" t="s">
        <v>1493</v>
      </c>
      <c r="F280" s="96" t="s">
        <v>1494</v>
      </c>
    </row>
    <row r="281" spans="2:6" x14ac:dyDescent="0.2">
      <c r="B281" s="136" t="s">
        <v>220</v>
      </c>
      <c r="C281" s="137"/>
      <c r="D281" s="137"/>
      <c r="E281" s="137"/>
      <c r="F281" s="138"/>
    </row>
    <row r="282" spans="2:6" x14ac:dyDescent="0.2">
      <c r="B282" s="93" t="s">
        <v>1536</v>
      </c>
      <c r="C282" s="94"/>
      <c r="D282" s="94"/>
      <c r="E282" s="94"/>
      <c r="F282" s="94"/>
    </row>
    <row r="283" spans="2:6" x14ac:dyDescent="0.2">
      <c r="B283" s="94" t="s">
        <v>1513</v>
      </c>
      <c r="C283" s="101"/>
      <c r="D283" s="102"/>
      <c r="E283" s="103"/>
      <c r="F283" s="104"/>
    </row>
    <row r="284" spans="2:6" x14ac:dyDescent="0.2">
      <c r="B284" s="94" t="s">
        <v>1495</v>
      </c>
      <c r="C284" s="101"/>
      <c r="D284" s="102"/>
      <c r="E284" s="103"/>
      <c r="F284" s="104"/>
    </row>
    <row r="285" spans="2:6" x14ac:dyDescent="0.2">
      <c r="B285" s="139" t="s">
        <v>1496</v>
      </c>
      <c r="C285" s="139" t="s">
        <v>1497</v>
      </c>
      <c r="D285" s="139" t="s">
        <v>1498</v>
      </c>
      <c r="E285" s="139" t="s">
        <v>1499</v>
      </c>
      <c r="F285" s="139" t="s">
        <v>1500</v>
      </c>
    </row>
    <row r="286" spans="2:6" x14ac:dyDescent="0.2">
      <c r="B286" s="140"/>
      <c r="C286" s="140"/>
      <c r="D286" s="140"/>
      <c r="E286" s="140"/>
      <c r="F286" s="140"/>
    </row>
    <row r="287" spans="2:6" x14ac:dyDescent="0.2">
      <c r="B287" s="143" t="s">
        <v>220</v>
      </c>
      <c r="C287" s="144"/>
      <c r="D287" s="144"/>
      <c r="E287" s="144"/>
      <c r="F287" s="145"/>
    </row>
    <row r="288" spans="2:6" x14ac:dyDescent="0.2">
      <c r="B288" s="110"/>
      <c r="C288" s="111"/>
      <c r="D288" s="111"/>
      <c r="E288" s="111"/>
      <c r="F288" s="13"/>
    </row>
    <row r="289" spans="2:6" x14ac:dyDescent="0.2">
      <c r="B289" s="123" t="s">
        <v>1524</v>
      </c>
      <c r="C289" s="124"/>
      <c r="D289" s="124"/>
      <c r="E289" s="125"/>
      <c r="F289" s="13"/>
    </row>
    <row r="290" spans="2:6" x14ac:dyDescent="0.2">
      <c r="B290" s="126"/>
      <c r="C290" s="124"/>
      <c r="D290" s="124"/>
      <c r="E290" s="125"/>
      <c r="F290" s="13"/>
    </row>
    <row r="291" spans="2:6" ht="22.5" x14ac:dyDescent="0.2">
      <c r="B291" s="95" t="s">
        <v>1490</v>
      </c>
      <c r="C291" s="96" t="s">
        <v>1517</v>
      </c>
      <c r="D291" s="96" t="s">
        <v>1518</v>
      </c>
      <c r="E291" s="96" t="s">
        <v>1519</v>
      </c>
      <c r="F291" s="13"/>
    </row>
    <row r="292" spans="2:6" x14ac:dyDescent="0.2">
      <c r="B292" s="136" t="s">
        <v>220</v>
      </c>
      <c r="C292" s="137"/>
      <c r="D292" s="137"/>
      <c r="E292" s="138"/>
      <c r="F292" s="13"/>
    </row>
    <row r="293" spans="2:6" x14ac:dyDescent="0.2">
      <c r="B293" s="93" t="s">
        <v>1520</v>
      </c>
      <c r="C293" s="94"/>
      <c r="D293" s="94"/>
      <c r="E293" s="94"/>
      <c r="F293" s="13"/>
    </row>
    <row r="294" spans="2:6" x14ac:dyDescent="0.2">
      <c r="B294" s="127"/>
      <c r="C294" s="128"/>
      <c r="D294" s="128"/>
      <c r="E294" s="127"/>
      <c r="F294" s="13"/>
    </row>
    <row r="295" spans="2:6" x14ac:dyDescent="0.2">
      <c r="B295" s="127" t="s">
        <v>1525</v>
      </c>
      <c r="C295" s="128"/>
      <c r="D295" s="128"/>
      <c r="E295" s="127"/>
      <c r="F295" s="13"/>
    </row>
    <row r="296" spans="2:6" x14ac:dyDescent="0.2">
      <c r="B296" s="127"/>
      <c r="C296" s="128"/>
      <c r="D296" s="128"/>
      <c r="E296" s="127"/>
      <c r="F296" s="13"/>
    </row>
    <row r="297" spans="2:6" x14ac:dyDescent="0.2">
      <c r="B297" s="139" t="s">
        <v>1521</v>
      </c>
      <c r="C297" s="139" t="s">
        <v>1522</v>
      </c>
      <c r="D297" s="139" t="s">
        <v>1523</v>
      </c>
      <c r="E297" s="127"/>
      <c r="F297" s="13"/>
    </row>
    <row r="298" spans="2:6" x14ac:dyDescent="0.2">
      <c r="B298" s="140"/>
      <c r="C298" s="140"/>
      <c r="D298" s="140"/>
      <c r="E298" s="127"/>
      <c r="F298" s="13"/>
    </row>
    <row r="299" spans="2:6" x14ac:dyDescent="0.2">
      <c r="B299" s="141" t="s">
        <v>220</v>
      </c>
      <c r="C299" s="141"/>
      <c r="D299" s="141"/>
      <c r="E299" s="111"/>
      <c r="F299" s="13"/>
    </row>
    <row r="300" spans="2:6" x14ac:dyDescent="0.2">
      <c r="B300" s="129"/>
      <c r="C300" s="129"/>
      <c r="D300" s="129"/>
      <c r="E300" s="111"/>
      <c r="F300" s="13"/>
    </row>
    <row r="301" spans="2:6" x14ac:dyDescent="0.2">
      <c r="B301" s="123" t="s">
        <v>1526</v>
      </c>
      <c r="C301" s="129"/>
      <c r="D301" s="129"/>
      <c r="E301" s="111"/>
      <c r="F301" s="13"/>
    </row>
    <row r="302" spans="2:6" x14ac:dyDescent="0.2">
      <c r="B302" s="129"/>
      <c r="C302" s="129"/>
      <c r="D302" s="129"/>
      <c r="E302" s="111"/>
      <c r="F302" s="13"/>
    </row>
    <row r="303" spans="2:6" ht="22.5" x14ac:dyDescent="0.2">
      <c r="B303" s="96" t="s">
        <v>1490</v>
      </c>
      <c r="C303" s="96" t="s">
        <v>1527</v>
      </c>
      <c r="D303" s="96" t="s">
        <v>1528</v>
      </c>
      <c r="E303" s="96" t="s">
        <v>1529</v>
      </c>
      <c r="F303" s="96" t="s">
        <v>1530</v>
      </c>
    </row>
    <row r="304" spans="2:6" x14ac:dyDescent="0.2">
      <c r="B304" s="142" t="s">
        <v>220</v>
      </c>
      <c r="C304" s="142"/>
      <c r="D304" s="142"/>
      <c r="E304" s="142"/>
      <c r="F304" s="142"/>
    </row>
    <row r="305" spans="2:6" x14ac:dyDescent="0.2">
      <c r="B305" s="130" t="s">
        <v>1532</v>
      </c>
      <c r="C305" s="129"/>
      <c r="D305" s="129"/>
      <c r="E305" s="111"/>
      <c r="F305" s="13"/>
    </row>
    <row r="306" spans="2:6" x14ac:dyDescent="0.2">
      <c r="B306" s="129"/>
      <c r="C306" s="129"/>
      <c r="D306" s="129"/>
      <c r="E306" s="111"/>
      <c r="F306" s="13"/>
    </row>
    <row r="307" spans="2:6" ht="11.25" customHeight="1" x14ac:dyDescent="0.2">
      <c r="B307" s="127" t="s">
        <v>1531</v>
      </c>
      <c r="C307" s="128"/>
      <c r="D307" s="128"/>
      <c r="E307" s="111"/>
      <c r="F307" s="13"/>
    </row>
    <row r="308" spans="2:6" x14ac:dyDescent="0.2">
      <c r="B308" s="127"/>
      <c r="C308" s="128"/>
      <c r="D308" s="128"/>
      <c r="E308" s="111"/>
      <c r="F308" s="13"/>
    </row>
    <row r="309" spans="2:6" x14ac:dyDescent="0.2">
      <c r="B309" s="139" t="s">
        <v>1521</v>
      </c>
      <c r="C309" s="139" t="s">
        <v>1522</v>
      </c>
      <c r="D309" s="139" t="s">
        <v>1523</v>
      </c>
      <c r="E309" s="111"/>
      <c r="F309" s="13"/>
    </row>
    <row r="310" spans="2:6" x14ac:dyDescent="0.2">
      <c r="B310" s="140"/>
      <c r="C310" s="140"/>
      <c r="D310" s="140"/>
      <c r="E310" s="111"/>
      <c r="F310" s="13"/>
    </row>
    <row r="311" spans="2:6" x14ac:dyDescent="0.2">
      <c r="B311" s="141" t="s">
        <v>220</v>
      </c>
      <c r="C311" s="141"/>
      <c r="D311" s="141"/>
      <c r="E311" s="111"/>
      <c r="F311" s="13"/>
    </row>
    <row r="312" spans="2:6" x14ac:dyDescent="0.2">
      <c r="B312" s="129"/>
      <c r="C312" s="129"/>
      <c r="D312" s="129"/>
      <c r="E312" s="111"/>
      <c r="F312" s="13"/>
    </row>
    <row r="313" spans="2:6" x14ac:dyDescent="0.2">
      <c r="B313" s="131" t="s">
        <v>1533</v>
      </c>
      <c r="C313" s="129"/>
      <c r="D313" s="129"/>
      <c r="E313" s="111"/>
      <c r="F313" s="13"/>
    </row>
    <row r="314" spans="2:6" x14ac:dyDescent="0.2">
      <c r="B314" s="81"/>
    </row>
    <row r="315" spans="2:6" x14ac:dyDescent="0.2">
      <c r="B315" s="81"/>
    </row>
    <row r="316" spans="2:6" x14ac:dyDescent="0.2">
      <c r="B316" s="81" t="s">
        <v>1487</v>
      </c>
    </row>
    <row r="317" spans="2:6" x14ac:dyDescent="0.2">
      <c r="B317" s="81" t="s">
        <v>1502</v>
      </c>
    </row>
    <row r="318" spans="2:6" x14ac:dyDescent="0.2">
      <c r="B318" s="81" t="s">
        <v>1488</v>
      </c>
    </row>
    <row r="320" spans="2:6" x14ac:dyDescent="0.2">
      <c r="B320" s="15" t="s">
        <v>26</v>
      </c>
    </row>
    <row r="338" spans="2:2" x14ac:dyDescent="0.2">
      <c r="B338" s="67" t="s">
        <v>1431</v>
      </c>
    </row>
    <row r="339" spans="2:2" x14ac:dyDescent="0.2">
      <c r="B339" s="68" t="s">
        <v>1443</v>
      </c>
    </row>
  </sheetData>
  <mergeCells count="28">
    <mergeCell ref="F274:F275"/>
    <mergeCell ref="B1:C1"/>
    <mergeCell ref="B274:B275"/>
    <mergeCell ref="C274:C275"/>
    <mergeCell ref="D274:D275"/>
    <mergeCell ref="E274:E275"/>
    <mergeCell ref="F198:F199"/>
    <mergeCell ref="F201:F202"/>
    <mergeCell ref="F256:F257"/>
    <mergeCell ref="F266:F267"/>
    <mergeCell ref="F268:F269"/>
    <mergeCell ref="B311:D311"/>
    <mergeCell ref="B292:E292"/>
    <mergeCell ref="B297:B298"/>
    <mergeCell ref="C297:C298"/>
    <mergeCell ref="D297:D298"/>
    <mergeCell ref="B299:D299"/>
    <mergeCell ref="B281:F281"/>
    <mergeCell ref="B287:F287"/>
    <mergeCell ref="B304:F304"/>
    <mergeCell ref="B309:B310"/>
    <mergeCell ref="C309:C310"/>
    <mergeCell ref="D309:D310"/>
    <mergeCell ref="B285:B286"/>
    <mergeCell ref="C285:C286"/>
    <mergeCell ref="D285:D286"/>
    <mergeCell ref="E285:E286"/>
    <mergeCell ref="F285:F286"/>
  </mergeCells>
  <conditionalFormatting sqref="G1:G3 G5:G92 G94:G441">
    <cfRule type="cellIs" dxfId="1" priority="2" stopIfTrue="1" operator="between">
      <formula>0.009</formula>
      <formula>-0.009</formula>
    </cfRule>
  </conditionalFormatting>
  <hyperlinks>
    <hyperlink ref="A2" location="Index!A1" display="-" xr:uid="{23699286-0496-4DC3-A62B-058F6F03F78B}"/>
  </hyperlinks>
  <pageMargins left="0.7" right="0.7" top="0.75" bottom="0.75" header="0.3" footer="0.3"/>
  <pageSetup paperSize="9" scale="31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144" min="1" max="7" man="1"/>
    <brk id="356" min="1" max="7" man="1"/>
  </rowBreaks>
  <colBreaks count="1" manualBreakCount="1">
    <brk id="8" max="61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C81BF-16BF-426B-B923-A6CF4FF536B5}">
  <dimension ref="A1:I389"/>
  <sheetViews>
    <sheetView view="pageBreakPreview" zoomScaleNormal="100" zoomScaleSheetLayoutView="100" workbookViewId="0">
      <selection activeCell="B1" sqref="B1:C1"/>
    </sheetView>
  </sheetViews>
  <sheetFormatPr defaultColWidth="9.140625" defaultRowHeight="11.25" x14ac:dyDescent="0.2"/>
  <cols>
    <col min="1" max="1" width="7.140625" style="6" customWidth="1"/>
    <col min="2" max="2" width="52" style="6" customWidth="1"/>
    <col min="3" max="3" width="22.140625" style="6" customWidth="1"/>
    <col min="4" max="4" width="37" style="6" customWidth="1"/>
    <col min="5" max="5" width="22" style="6" customWidth="1"/>
    <col min="6" max="6" width="22.85546875" style="8" bestFit="1" customWidth="1"/>
    <col min="7" max="7" width="12.140625" style="13" bestFit="1" customWidth="1"/>
    <col min="8" max="8" width="14.42578125" style="6" bestFit="1" customWidth="1"/>
    <col min="9" max="16384" width="9.140625" style="6"/>
  </cols>
  <sheetData>
    <row r="1" spans="1:8" s="1" customFormat="1" ht="16.7" customHeight="1" x14ac:dyDescent="0.2">
      <c r="B1" s="133" t="s">
        <v>21</v>
      </c>
      <c r="C1" s="134"/>
      <c r="D1" s="10"/>
      <c r="F1" s="5"/>
      <c r="G1" s="13"/>
    </row>
    <row r="2" spans="1:8" s="1" customFormat="1" ht="15" x14ac:dyDescent="0.25">
      <c r="A2" s="64" t="s">
        <v>1457</v>
      </c>
      <c r="F2" s="5"/>
      <c r="G2" s="13"/>
    </row>
    <row r="3" spans="1:8" s="1" customFormat="1" ht="12" x14ac:dyDescent="0.2">
      <c r="B3" s="7" t="s">
        <v>1464</v>
      </c>
      <c r="C3" s="2"/>
      <c r="D3" s="3"/>
      <c r="E3" s="3"/>
      <c r="F3" s="4"/>
      <c r="G3" s="13"/>
    </row>
    <row r="4" spans="1:8" s="1" customFormat="1" ht="25.5" customHeight="1" x14ac:dyDescent="0.2">
      <c r="B4" s="17" t="s">
        <v>7</v>
      </c>
      <c r="C4" s="17" t="s">
        <v>8</v>
      </c>
      <c r="D4" s="18" t="s">
        <v>25</v>
      </c>
      <c r="E4" s="18" t="s">
        <v>0</v>
      </c>
      <c r="F4" s="19" t="s">
        <v>4</v>
      </c>
      <c r="G4" s="20" t="s">
        <v>5</v>
      </c>
      <c r="H4" s="56" t="s">
        <v>6</v>
      </c>
    </row>
    <row r="5" spans="1:8" x14ac:dyDescent="0.2">
      <c r="B5" s="22" t="s">
        <v>249</v>
      </c>
      <c r="C5" s="23"/>
      <c r="D5" s="23"/>
      <c r="E5" s="23"/>
      <c r="F5" s="24"/>
      <c r="G5" s="25"/>
      <c r="H5" s="23"/>
    </row>
    <row r="6" spans="1:8" x14ac:dyDescent="0.2">
      <c r="B6" s="22" t="s">
        <v>198</v>
      </c>
      <c r="C6" s="23"/>
      <c r="D6" s="23"/>
      <c r="E6" s="23"/>
      <c r="F6" s="24"/>
      <c r="G6" s="25"/>
      <c r="H6" s="23"/>
    </row>
    <row r="7" spans="1:8" x14ac:dyDescent="0.2">
      <c r="B7" s="23" t="s">
        <v>250</v>
      </c>
      <c r="C7" s="23" t="s">
        <v>251</v>
      </c>
      <c r="D7" s="23" t="s">
        <v>252</v>
      </c>
      <c r="E7" s="37">
        <v>110169</v>
      </c>
      <c r="F7" s="24">
        <v>805.94131949999996</v>
      </c>
      <c r="G7" s="25">
        <v>6.8353693306728696</v>
      </c>
      <c r="H7" s="29"/>
    </row>
    <row r="8" spans="1:8" x14ac:dyDescent="0.2">
      <c r="B8" s="23" t="s">
        <v>253</v>
      </c>
      <c r="C8" s="23" t="s">
        <v>254</v>
      </c>
      <c r="D8" s="23" t="s">
        <v>255</v>
      </c>
      <c r="E8" s="37">
        <v>51267</v>
      </c>
      <c r="F8" s="24">
        <v>688.97721300000001</v>
      </c>
      <c r="G8" s="25">
        <v>5.8433704754017999</v>
      </c>
      <c r="H8" s="29"/>
    </row>
    <row r="9" spans="1:8" x14ac:dyDescent="0.2">
      <c r="B9" s="23" t="s">
        <v>256</v>
      </c>
      <c r="C9" s="23" t="s">
        <v>257</v>
      </c>
      <c r="D9" s="23" t="s">
        <v>252</v>
      </c>
      <c r="E9" s="37">
        <v>50268</v>
      </c>
      <c r="F9" s="24">
        <v>606.18181200000004</v>
      </c>
      <c r="G9" s="25">
        <v>5.1411640851558396</v>
      </c>
      <c r="H9" s="29"/>
    </row>
    <row r="10" spans="1:8" x14ac:dyDescent="0.2">
      <c r="B10" s="23" t="s">
        <v>258</v>
      </c>
      <c r="C10" s="23" t="s">
        <v>259</v>
      </c>
      <c r="D10" s="23" t="s">
        <v>260</v>
      </c>
      <c r="E10" s="37">
        <v>31823</v>
      </c>
      <c r="F10" s="24">
        <v>567.21315200000004</v>
      </c>
      <c r="G10" s="25">
        <v>4.81066212803238</v>
      </c>
      <c r="H10" s="29"/>
    </row>
    <row r="11" spans="1:8" x14ac:dyDescent="0.2">
      <c r="B11" s="23" t="s">
        <v>264</v>
      </c>
      <c r="C11" s="23" t="s">
        <v>265</v>
      </c>
      <c r="D11" s="23" t="s">
        <v>266</v>
      </c>
      <c r="E11" s="37">
        <v>8411</v>
      </c>
      <c r="F11" s="24">
        <v>294.729851</v>
      </c>
      <c r="G11" s="25">
        <v>2.4996700573796402</v>
      </c>
      <c r="H11" s="29"/>
    </row>
    <row r="12" spans="1:8" x14ac:dyDescent="0.2">
      <c r="B12" s="23" t="s">
        <v>267</v>
      </c>
      <c r="C12" s="23" t="s">
        <v>268</v>
      </c>
      <c r="D12" s="23" t="s">
        <v>252</v>
      </c>
      <c r="E12" s="37">
        <v>29603</v>
      </c>
      <c r="F12" s="24">
        <v>289.931782</v>
      </c>
      <c r="G12" s="25">
        <v>2.4589765566302302</v>
      </c>
      <c r="H12" s="29"/>
    </row>
    <row r="13" spans="1:8" x14ac:dyDescent="0.2">
      <c r="B13" s="23" t="s">
        <v>271</v>
      </c>
      <c r="C13" s="23" t="s">
        <v>272</v>
      </c>
      <c r="D13" s="23" t="s">
        <v>273</v>
      </c>
      <c r="E13" s="37">
        <v>99974</v>
      </c>
      <c r="F13" s="24">
        <v>287.62519800000001</v>
      </c>
      <c r="G13" s="25">
        <v>2.4394138997087502</v>
      </c>
      <c r="H13" s="29"/>
    </row>
    <row r="14" spans="1:8" x14ac:dyDescent="0.2">
      <c r="B14" s="23" t="s">
        <v>269</v>
      </c>
      <c r="C14" s="23" t="s">
        <v>270</v>
      </c>
      <c r="D14" s="23" t="s">
        <v>252</v>
      </c>
      <c r="E14" s="37">
        <v>20270</v>
      </c>
      <c r="F14" s="24">
        <v>235.39551</v>
      </c>
      <c r="G14" s="25">
        <v>1.9964421859277801</v>
      </c>
      <c r="H14" s="29"/>
    </row>
    <row r="15" spans="1:8" x14ac:dyDescent="0.2">
      <c r="B15" s="23" t="s">
        <v>274</v>
      </c>
      <c r="C15" s="23" t="s">
        <v>275</v>
      </c>
      <c r="D15" s="23" t="s">
        <v>276</v>
      </c>
      <c r="E15" s="37">
        <v>6435</v>
      </c>
      <c r="F15" s="24">
        <v>190.13494499999999</v>
      </c>
      <c r="G15" s="25">
        <v>1.6125771694500799</v>
      </c>
      <c r="H15" s="29"/>
    </row>
    <row r="16" spans="1:8" x14ac:dyDescent="0.2">
      <c r="B16" s="23" t="s">
        <v>277</v>
      </c>
      <c r="C16" s="23" t="s">
        <v>278</v>
      </c>
      <c r="D16" s="23" t="s">
        <v>252</v>
      </c>
      <c r="E16" s="37">
        <v>52325</v>
      </c>
      <c r="F16" s="24">
        <v>184.91655</v>
      </c>
      <c r="G16" s="25">
        <v>1.5683187894969799</v>
      </c>
      <c r="H16" s="29"/>
    </row>
    <row r="17" spans="2:8" x14ac:dyDescent="0.2">
      <c r="B17" s="23" t="s">
        <v>284</v>
      </c>
      <c r="C17" s="23" t="s">
        <v>285</v>
      </c>
      <c r="D17" s="23" t="s">
        <v>286</v>
      </c>
      <c r="E17" s="37">
        <v>9668</v>
      </c>
      <c r="F17" s="24">
        <v>169.88609600000001</v>
      </c>
      <c r="G17" s="25">
        <v>1.44084213355207</v>
      </c>
      <c r="H17" s="29"/>
    </row>
    <row r="18" spans="2:8" x14ac:dyDescent="0.2">
      <c r="B18" s="23" t="s">
        <v>332</v>
      </c>
      <c r="C18" s="23" t="s">
        <v>333</v>
      </c>
      <c r="D18" s="23" t="s">
        <v>334</v>
      </c>
      <c r="E18" s="37">
        <v>10962</v>
      </c>
      <c r="F18" s="24">
        <v>143.88721200000001</v>
      </c>
      <c r="G18" s="25">
        <v>1.2203397594641201</v>
      </c>
      <c r="H18" s="29"/>
    </row>
    <row r="19" spans="2:8" x14ac:dyDescent="0.2">
      <c r="B19" s="23" t="s">
        <v>261</v>
      </c>
      <c r="C19" s="23" t="s">
        <v>262</v>
      </c>
      <c r="D19" s="23" t="s">
        <v>263</v>
      </c>
      <c r="E19" s="37">
        <v>11474</v>
      </c>
      <c r="F19" s="24">
        <v>143.493844</v>
      </c>
      <c r="G19" s="25">
        <v>1.21700351711271</v>
      </c>
      <c r="H19" s="29"/>
    </row>
    <row r="20" spans="2:8" x14ac:dyDescent="0.2">
      <c r="B20" s="23" t="s">
        <v>339</v>
      </c>
      <c r="C20" s="23" t="s">
        <v>340</v>
      </c>
      <c r="D20" s="23" t="s">
        <v>341</v>
      </c>
      <c r="E20" s="37">
        <v>3419</v>
      </c>
      <c r="F20" s="24">
        <v>134.82826499999999</v>
      </c>
      <c r="G20" s="25">
        <v>1.14350879547979</v>
      </c>
      <c r="H20" s="29"/>
    </row>
    <row r="21" spans="2:8" x14ac:dyDescent="0.2">
      <c r="B21" s="23" t="s">
        <v>281</v>
      </c>
      <c r="C21" s="23" t="s">
        <v>282</v>
      </c>
      <c r="D21" s="23" t="s">
        <v>283</v>
      </c>
      <c r="E21" s="37">
        <v>15851</v>
      </c>
      <c r="F21" s="24">
        <v>127.0536905</v>
      </c>
      <c r="G21" s="25">
        <v>1.0775708831150299</v>
      </c>
      <c r="H21" s="29"/>
    </row>
    <row r="22" spans="2:8" x14ac:dyDescent="0.2">
      <c r="B22" s="23" t="s">
        <v>300</v>
      </c>
      <c r="C22" s="23" t="s">
        <v>301</v>
      </c>
      <c r="D22" s="23" t="s">
        <v>302</v>
      </c>
      <c r="E22" s="37">
        <v>64273</v>
      </c>
      <c r="F22" s="24">
        <v>123.3141778</v>
      </c>
      <c r="G22" s="25">
        <v>1.0458552360787099</v>
      </c>
      <c r="H22" s="29"/>
    </row>
    <row r="23" spans="2:8" x14ac:dyDescent="0.2">
      <c r="B23" s="23" t="s">
        <v>289</v>
      </c>
      <c r="C23" s="23" t="s">
        <v>290</v>
      </c>
      <c r="D23" s="23" t="s">
        <v>291</v>
      </c>
      <c r="E23" s="37">
        <v>32648</v>
      </c>
      <c r="F23" s="24">
        <v>121.009812</v>
      </c>
      <c r="G23" s="25">
        <v>1.0263113922096001</v>
      </c>
      <c r="H23" s="29"/>
    </row>
    <row r="24" spans="2:8" x14ac:dyDescent="0.2">
      <c r="B24" s="23" t="s">
        <v>298</v>
      </c>
      <c r="C24" s="23" t="s">
        <v>299</v>
      </c>
      <c r="D24" s="23" t="s">
        <v>276</v>
      </c>
      <c r="E24" s="37">
        <v>950</v>
      </c>
      <c r="F24" s="24">
        <v>116.907</v>
      </c>
      <c r="G24" s="25">
        <v>0.99151452221947201</v>
      </c>
      <c r="H24" s="29"/>
    </row>
    <row r="25" spans="2:8" x14ac:dyDescent="0.2">
      <c r="B25" s="23" t="s">
        <v>303</v>
      </c>
      <c r="C25" s="23" t="s">
        <v>304</v>
      </c>
      <c r="D25" s="23" t="s">
        <v>305</v>
      </c>
      <c r="E25" s="37">
        <v>25351</v>
      </c>
      <c r="F25" s="24">
        <v>101.5687815</v>
      </c>
      <c r="G25" s="25">
        <v>0.86142764643166403</v>
      </c>
      <c r="H25" s="29"/>
    </row>
    <row r="26" spans="2:8" x14ac:dyDescent="0.2">
      <c r="B26" s="23" t="s">
        <v>313</v>
      </c>
      <c r="C26" s="23" t="s">
        <v>314</v>
      </c>
      <c r="D26" s="23" t="s">
        <v>315</v>
      </c>
      <c r="E26" s="37">
        <v>919</v>
      </c>
      <c r="F26" s="24">
        <v>98.746549999999999</v>
      </c>
      <c r="G26" s="25">
        <v>0.83749166725748903</v>
      </c>
      <c r="H26" s="29"/>
    </row>
    <row r="27" spans="2:8" x14ac:dyDescent="0.2">
      <c r="B27" s="23" t="s">
        <v>310</v>
      </c>
      <c r="C27" s="23" t="s">
        <v>311</v>
      </c>
      <c r="D27" s="23" t="s">
        <v>312</v>
      </c>
      <c r="E27" s="37">
        <v>11110</v>
      </c>
      <c r="F27" s="24">
        <v>98.262394999999998</v>
      </c>
      <c r="G27" s="25">
        <v>0.83338543996994296</v>
      </c>
      <c r="H27" s="29"/>
    </row>
    <row r="28" spans="2:8" x14ac:dyDescent="0.2">
      <c r="B28" s="23" t="s">
        <v>308</v>
      </c>
      <c r="C28" s="23" t="s">
        <v>309</v>
      </c>
      <c r="D28" s="23" t="s">
        <v>291</v>
      </c>
      <c r="E28" s="37">
        <v>30871</v>
      </c>
      <c r="F28" s="24">
        <v>91.409030999999999</v>
      </c>
      <c r="G28" s="25">
        <v>0.77526052074306895</v>
      </c>
      <c r="H28" s="29"/>
    </row>
    <row r="29" spans="2:8" x14ac:dyDescent="0.2">
      <c r="B29" s="23" t="s">
        <v>377</v>
      </c>
      <c r="C29" s="23" t="s">
        <v>378</v>
      </c>
      <c r="D29" s="23" t="s">
        <v>379</v>
      </c>
      <c r="E29" s="37">
        <v>13354</v>
      </c>
      <c r="F29" s="24">
        <v>87.441991999999999</v>
      </c>
      <c r="G29" s="25">
        <v>0.741615172058123</v>
      </c>
      <c r="H29" s="29"/>
    </row>
    <row r="30" spans="2:8" x14ac:dyDescent="0.2">
      <c r="B30" s="23" t="s">
        <v>344</v>
      </c>
      <c r="C30" s="23" t="s">
        <v>345</v>
      </c>
      <c r="D30" s="23" t="s">
        <v>346</v>
      </c>
      <c r="E30" s="37">
        <v>7393</v>
      </c>
      <c r="F30" s="24">
        <v>86.852964</v>
      </c>
      <c r="G30" s="25">
        <v>0.736619493304978</v>
      </c>
      <c r="H30" s="29"/>
    </row>
    <row r="31" spans="2:8" x14ac:dyDescent="0.2">
      <c r="B31" s="23" t="s">
        <v>292</v>
      </c>
      <c r="C31" s="23" t="s">
        <v>293</v>
      </c>
      <c r="D31" s="23" t="s">
        <v>294</v>
      </c>
      <c r="E31" s="37">
        <v>37225</v>
      </c>
      <c r="F31" s="24">
        <v>85.237804999999994</v>
      </c>
      <c r="G31" s="25">
        <v>0.72292096709017895</v>
      </c>
      <c r="H31" s="29"/>
    </row>
    <row r="32" spans="2:8" x14ac:dyDescent="0.2">
      <c r="B32" s="23" t="s">
        <v>321</v>
      </c>
      <c r="C32" s="23" t="s">
        <v>322</v>
      </c>
      <c r="D32" s="23" t="s">
        <v>302</v>
      </c>
      <c r="E32" s="37">
        <v>7313</v>
      </c>
      <c r="F32" s="24">
        <v>82.088425000000001</v>
      </c>
      <c r="G32" s="25">
        <v>0.69621036801580705</v>
      </c>
      <c r="H32" s="29"/>
    </row>
    <row r="33" spans="2:8" x14ac:dyDescent="0.2">
      <c r="B33" s="23" t="s">
        <v>279</v>
      </c>
      <c r="C33" s="23" t="s">
        <v>280</v>
      </c>
      <c r="D33" s="23" t="s">
        <v>263</v>
      </c>
      <c r="E33" s="37">
        <v>3284</v>
      </c>
      <c r="F33" s="24">
        <v>77.466275999999993</v>
      </c>
      <c r="G33" s="25">
        <v>0.65700888429488202</v>
      </c>
      <c r="H33" s="29"/>
    </row>
    <row r="34" spans="2:8" x14ac:dyDescent="0.2">
      <c r="B34" s="23" t="s">
        <v>318</v>
      </c>
      <c r="C34" s="23" t="s">
        <v>319</v>
      </c>
      <c r="D34" s="23" t="s">
        <v>320</v>
      </c>
      <c r="E34" s="37">
        <v>27109</v>
      </c>
      <c r="F34" s="24">
        <v>77.165768499999999</v>
      </c>
      <c r="G34" s="25">
        <v>0.65446021269877697</v>
      </c>
      <c r="H34" s="29"/>
    </row>
    <row r="35" spans="2:8" x14ac:dyDescent="0.2">
      <c r="B35" s="23" t="s">
        <v>326</v>
      </c>
      <c r="C35" s="23" t="s">
        <v>327</v>
      </c>
      <c r="D35" s="23" t="s">
        <v>297</v>
      </c>
      <c r="E35" s="37">
        <v>3531</v>
      </c>
      <c r="F35" s="24">
        <v>76.453211999999994</v>
      </c>
      <c r="G35" s="25">
        <v>0.64841686099484197</v>
      </c>
      <c r="H35" s="29"/>
    </row>
    <row r="36" spans="2:8" x14ac:dyDescent="0.2">
      <c r="B36" s="23" t="s">
        <v>328</v>
      </c>
      <c r="C36" s="23" t="s">
        <v>329</v>
      </c>
      <c r="D36" s="23" t="s">
        <v>315</v>
      </c>
      <c r="E36" s="37">
        <v>2954</v>
      </c>
      <c r="F36" s="24">
        <v>75.554457999999997</v>
      </c>
      <c r="G36" s="25">
        <v>0.64079432647678203</v>
      </c>
      <c r="H36" s="29"/>
    </row>
    <row r="37" spans="2:8" x14ac:dyDescent="0.2">
      <c r="B37" s="23" t="s">
        <v>323</v>
      </c>
      <c r="C37" s="23" t="s">
        <v>324</v>
      </c>
      <c r="D37" s="23" t="s">
        <v>325</v>
      </c>
      <c r="E37" s="37">
        <v>16450</v>
      </c>
      <c r="F37" s="24">
        <v>74.099024999999997</v>
      </c>
      <c r="G37" s="25">
        <v>0.62845047233958395</v>
      </c>
      <c r="H37" s="29"/>
    </row>
    <row r="38" spans="2:8" x14ac:dyDescent="0.2">
      <c r="B38" s="23" t="s">
        <v>316</v>
      </c>
      <c r="C38" s="23" t="s">
        <v>317</v>
      </c>
      <c r="D38" s="23" t="s">
        <v>283</v>
      </c>
      <c r="E38" s="37">
        <v>8338</v>
      </c>
      <c r="F38" s="24">
        <v>72.715698000000003</v>
      </c>
      <c r="G38" s="25">
        <v>0.616718165382102</v>
      </c>
      <c r="H38" s="29"/>
    </row>
    <row r="39" spans="2:8" x14ac:dyDescent="0.2">
      <c r="B39" s="23" t="s">
        <v>357</v>
      </c>
      <c r="C39" s="23" t="s">
        <v>358</v>
      </c>
      <c r="D39" s="23" t="s">
        <v>294</v>
      </c>
      <c r="E39" s="37">
        <v>2163</v>
      </c>
      <c r="F39" s="24">
        <v>71.288154000000006</v>
      </c>
      <c r="G39" s="25">
        <v>0.60461084411727395</v>
      </c>
      <c r="H39" s="29"/>
    </row>
    <row r="40" spans="2:8" x14ac:dyDescent="0.2">
      <c r="B40" s="23" t="s">
        <v>350</v>
      </c>
      <c r="C40" s="23" t="s">
        <v>351</v>
      </c>
      <c r="D40" s="23" t="s">
        <v>286</v>
      </c>
      <c r="E40" s="37">
        <v>5599</v>
      </c>
      <c r="F40" s="24">
        <v>70.261850999999993</v>
      </c>
      <c r="G40" s="25">
        <v>0.59590653788499204</v>
      </c>
      <c r="H40" s="29"/>
    </row>
    <row r="41" spans="2:8" x14ac:dyDescent="0.2">
      <c r="B41" s="23" t="s">
        <v>330</v>
      </c>
      <c r="C41" s="23" t="s">
        <v>331</v>
      </c>
      <c r="D41" s="23" t="s">
        <v>276</v>
      </c>
      <c r="E41" s="37">
        <v>793</v>
      </c>
      <c r="F41" s="24">
        <v>69.637294999999995</v>
      </c>
      <c r="G41" s="25">
        <v>0.59060953818489403</v>
      </c>
      <c r="H41" s="29"/>
    </row>
    <row r="42" spans="2:8" x14ac:dyDescent="0.2">
      <c r="B42" s="23" t="s">
        <v>385</v>
      </c>
      <c r="C42" s="23" t="s">
        <v>386</v>
      </c>
      <c r="D42" s="23" t="s">
        <v>286</v>
      </c>
      <c r="E42" s="37">
        <v>1162</v>
      </c>
      <c r="F42" s="24">
        <v>69.104140000000001</v>
      </c>
      <c r="G42" s="25">
        <v>0.58608773089282495</v>
      </c>
      <c r="H42" s="29"/>
    </row>
    <row r="43" spans="2:8" x14ac:dyDescent="0.2">
      <c r="B43" s="23" t="s">
        <v>363</v>
      </c>
      <c r="C43" s="23" t="s">
        <v>364</v>
      </c>
      <c r="D43" s="23" t="s">
        <v>365</v>
      </c>
      <c r="E43" s="37">
        <v>6808</v>
      </c>
      <c r="F43" s="24">
        <v>69.087584000000007</v>
      </c>
      <c r="G43" s="25">
        <v>0.585947315738644</v>
      </c>
      <c r="H43" s="29"/>
    </row>
    <row r="44" spans="2:8" x14ac:dyDescent="0.2">
      <c r="B44" s="23" t="s">
        <v>389</v>
      </c>
      <c r="C44" s="23" t="s">
        <v>390</v>
      </c>
      <c r="D44" s="23" t="s">
        <v>346</v>
      </c>
      <c r="E44" s="37">
        <v>1240</v>
      </c>
      <c r="F44" s="24">
        <v>67.245199999999997</v>
      </c>
      <c r="G44" s="25">
        <v>0.57032164326817802</v>
      </c>
      <c r="H44" s="29"/>
    </row>
    <row r="45" spans="2:8" x14ac:dyDescent="0.2">
      <c r="B45" s="23" t="s">
        <v>337</v>
      </c>
      <c r="C45" s="23" t="s">
        <v>338</v>
      </c>
      <c r="D45" s="23" t="s">
        <v>276</v>
      </c>
      <c r="E45" s="37">
        <v>995</v>
      </c>
      <c r="F45" s="24">
        <v>65.530699999999996</v>
      </c>
      <c r="G45" s="25">
        <v>0.55578058372216899</v>
      </c>
      <c r="H45" s="29"/>
    </row>
    <row r="46" spans="2:8" x14ac:dyDescent="0.2">
      <c r="B46" s="23" t="s">
        <v>490</v>
      </c>
      <c r="C46" s="23" t="s">
        <v>491</v>
      </c>
      <c r="D46" s="23" t="s">
        <v>421</v>
      </c>
      <c r="E46" s="37">
        <v>2389</v>
      </c>
      <c r="F46" s="24">
        <v>64.108815000000007</v>
      </c>
      <c r="G46" s="25">
        <v>0.54372125770725099</v>
      </c>
      <c r="H46" s="29"/>
    </row>
    <row r="47" spans="2:8" x14ac:dyDescent="0.2">
      <c r="B47" s="23" t="s">
        <v>361</v>
      </c>
      <c r="C47" s="23" t="s">
        <v>362</v>
      </c>
      <c r="D47" s="23" t="s">
        <v>286</v>
      </c>
      <c r="E47" s="37">
        <v>5156</v>
      </c>
      <c r="F47" s="24">
        <v>63.119751999999998</v>
      </c>
      <c r="G47" s="25">
        <v>0.53533279227840602</v>
      </c>
      <c r="H47" s="29"/>
    </row>
    <row r="48" spans="2:8" x14ac:dyDescent="0.2">
      <c r="B48" s="23" t="s">
        <v>380</v>
      </c>
      <c r="C48" s="23" t="s">
        <v>381</v>
      </c>
      <c r="D48" s="23" t="s">
        <v>382</v>
      </c>
      <c r="E48" s="37">
        <v>15577</v>
      </c>
      <c r="F48" s="24">
        <v>61.497996000000001</v>
      </c>
      <c r="G48" s="25">
        <v>0.52157831542503896</v>
      </c>
      <c r="H48" s="29"/>
    </row>
    <row r="49" spans="2:8" x14ac:dyDescent="0.2">
      <c r="B49" s="23" t="s">
        <v>383</v>
      </c>
      <c r="C49" s="23" t="s">
        <v>384</v>
      </c>
      <c r="D49" s="23" t="s">
        <v>276</v>
      </c>
      <c r="E49" s="37">
        <v>1688</v>
      </c>
      <c r="F49" s="24">
        <v>56.780943999999998</v>
      </c>
      <c r="G49" s="25">
        <v>0.48157193804759901</v>
      </c>
      <c r="H49" s="29"/>
    </row>
    <row r="50" spans="2:8" x14ac:dyDescent="0.2">
      <c r="B50" s="23" t="s">
        <v>406</v>
      </c>
      <c r="C50" s="23" t="s">
        <v>407</v>
      </c>
      <c r="D50" s="23" t="s">
        <v>408</v>
      </c>
      <c r="E50" s="37">
        <v>14498</v>
      </c>
      <c r="F50" s="24">
        <v>55.686818000000002</v>
      </c>
      <c r="G50" s="25">
        <v>0.47229240972048497</v>
      </c>
      <c r="H50" s="29"/>
    </row>
    <row r="51" spans="2:8" x14ac:dyDescent="0.2">
      <c r="B51" s="23" t="s">
        <v>335</v>
      </c>
      <c r="C51" s="23" t="s">
        <v>336</v>
      </c>
      <c r="D51" s="23" t="s">
        <v>283</v>
      </c>
      <c r="E51" s="37">
        <v>3391</v>
      </c>
      <c r="F51" s="24">
        <v>55.334338000000002</v>
      </c>
      <c r="G51" s="25">
        <v>0.46930294767978598</v>
      </c>
      <c r="H51" s="29"/>
    </row>
    <row r="52" spans="2:8" x14ac:dyDescent="0.2">
      <c r="B52" s="23" t="s">
        <v>347</v>
      </c>
      <c r="C52" s="23" t="s">
        <v>348</v>
      </c>
      <c r="D52" s="23" t="s">
        <v>349</v>
      </c>
      <c r="E52" s="37">
        <v>3089</v>
      </c>
      <c r="F52" s="24">
        <v>54.900796999999997</v>
      </c>
      <c r="G52" s="25">
        <v>0.46562598909323899</v>
      </c>
      <c r="H52" s="29"/>
    </row>
    <row r="53" spans="2:8" x14ac:dyDescent="0.2">
      <c r="B53" s="23" t="s">
        <v>500</v>
      </c>
      <c r="C53" s="23" t="s">
        <v>501</v>
      </c>
      <c r="D53" s="23" t="s">
        <v>260</v>
      </c>
      <c r="E53" s="37">
        <v>13118</v>
      </c>
      <c r="F53" s="24">
        <v>54.852916999999998</v>
      </c>
      <c r="G53" s="25">
        <v>0.46521990806024799</v>
      </c>
      <c r="H53" s="29"/>
    </row>
    <row r="54" spans="2:8" x14ac:dyDescent="0.2">
      <c r="B54" s="23" t="s">
        <v>352</v>
      </c>
      <c r="C54" s="23" t="s">
        <v>353</v>
      </c>
      <c r="D54" s="23" t="s">
        <v>354</v>
      </c>
      <c r="E54" s="37">
        <v>694</v>
      </c>
      <c r="F54" s="24">
        <v>51.487859999999998</v>
      </c>
      <c r="G54" s="25">
        <v>0.43668010391168299</v>
      </c>
      <c r="H54" s="29"/>
    </row>
    <row r="55" spans="2:8" x14ac:dyDescent="0.2">
      <c r="B55" s="23" t="s">
        <v>498</v>
      </c>
      <c r="C55" s="23" t="s">
        <v>499</v>
      </c>
      <c r="D55" s="23" t="s">
        <v>286</v>
      </c>
      <c r="E55" s="37">
        <v>2220</v>
      </c>
      <c r="F55" s="24">
        <v>51.368580000000001</v>
      </c>
      <c r="G55" s="25">
        <v>0.43566846344353</v>
      </c>
      <c r="H55" s="29"/>
    </row>
    <row r="56" spans="2:8" x14ac:dyDescent="0.2">
      <c r="B56" s="23" t="s">
        <v>359</v>
      </c>
      <c r="C56" s="23" t="s">
        <v>360</v>
      </c>
      <c r="D56" s="23" t="s">
        <v>354</v>
      </c>
      <c r="E56" s="37">
        <v>5088</v>
      </c>
      <c r="F56" s="24">
        <v>48.961824</v>
      </c>
      <c r="G56" s="25">
        <v>0.41525622529321499</v>
      </c>
      <c r="H56" s="29"/>
    </row>
    <row r="57" spans="2:8" x14ac:dyDescent="0.2">
      <c r="B57" s="23" t="s">
        <v>492</v>
      </c>
      <c r="C57" s="23" t="s">
        <v>493</v>
      </c>
      <c r="D57" s="23" t="s">
        <v>276</v>
      </c>
      <c r="E57" s="37">
        <v>935</v>
      </c>
      <c r="F57" s="24">
        <v>47.33905</v>
      </c>
      <c r="G57" s="25">
        <v>0.40149311455322401</v>
      </c>
      <c r="H57" s="29"/>
    </row>
    <row r="58" spans="2:8" x14ac:dyDescent="0.2">
      <c r="B58" s="23" t="s">
        <v>387</v>
      </c>
      <c r="C58" s="23" t="s">
        <v>388</v>
      </c>
      <c r="D58" s="23" t="s">
        <v>305</v>
      </c>
      <c r="E58" s="37">
        <v>1351</v>
      </c>
      <c r="F58" s="24">
        <v>47.112071999999998</v>
      </c>
      <c r="G58" s="25">
        <v>0.39956806316002802</v>
      </c>
      <c r="H58" s="29"/>
    </row>
    <row r="59" spans="2:8" x14ac:dyDescent="0.2">
      <c r="B59" s="23" t="s">
        <v>306</v>
      </c>
      <c r="C59" s="23" t="s">
        <v>307</v>
      </c>
      <c r="D59" s="23" t="s">
        <v>263</v>
      </c>
      <c r="E59" s="37">
        <v>3450</v>
      </c>
      <c r="F59" s="24">
        <v>46.285200000000003</v>
      </c>
      <c r="G59" s="25">
        <v>0.39255517602737799</v>
      </c>
      <c r="H59" s="29"/>
    </row>
    <row r="60" spans="2:8" x14ac:dyDescent="0.2">
      <c r="B60" s="23" t="s">
        <v>368</v>
      </c>
      <c r="C60" s="23" t="s">
        <v>369</v>
      </c>
      <c r="D60" s="23" t="s">
        <v>276</v>
      </c>
      <c r="E60" s="37">
        <v>15509</v>
      </c>
      <c r="F60" s="24">
        <v>45.937657999999999</v>
      </c>
      <c r="G60" s="25">
        <v>0.38960759427366598</v>
      </c>
      <c r="H60" s="29"/>
    </row>
    <row r="61" spans="2:8" x14ac:dyDescent="0.2">
      <c r="B61" s="23" t="s">
        <v>494</v>
      </c>
      <c r="C61" s="23" t="s">
        <v>495</v>
      </c>
      <c r="D61" s="23" t="s">
        <v>252</v>
      </c>
      <c r="E61" s="37">
        <v>17410</v>
      </c>
      <c r="F61" s="24">
        <v>45.161540000000002</v>
      </c>
      <c r="G61" s="25">
        <v>0.38302516321345698</v>
      </c>
      <c r="H61" s="29"/>
    </row>
    <row r="62" spans="2:8" x14ac:dyDescent="0.2">
      <c r="B62" s="23" t="s">
        <v>568</v>
      </c>
      <c r="C62" s="23" t="s">
        <v>569</v>
      </c>
      <c r="D62" s="23" t="s">
        <v>334</v>
      </c>
      <c r="E62" s="37">
        <v>52651</v>
      </c>
      <c r="F62" s="24">
        <v>44.621722499999997</v>
      </c>
      <c r="G62" s="25">
        <v>0.37844684976261</v>
      </c>
      <c r="H62" s="29"/>
    </row>
    <row r="63" spans="2:8" x14ac:dyDescent="0.2">
      <c r="B63" s="23" t="s">
        <v>537</v>
      </c>
      <c r="C63" s="23" t="s">
        <v>538</v>
      </c>
      <c r="D63" s="23" t="s">
        <v>294</v>
      </c>
      <c r="E63" s="37">
        <v>4547</v>
      </c>
      <c r="F63" s="24">
        <v>44.001319000000002</v>
      </c>
      <c r="G63" s="25">
        <v>0.37318506834758902</v>
      </c>
      <c r="H63" s="29"/>
    </row>
    <row r="64" spans="2:8" x14ac:dyDescent="0.2">
      <c r="B64" s="23" t="s">
        <v>366</v>
      </c>
      <c r="C64" s="23" t="s">
        <v>367</v>
      </c>
      <c r="D64" s="23" t="s">
        <v>349</v>
      </c>
      <c r="E64" s="37">
        <v>7435</v>
      </c>
      <c r="F64" s="24">
        <v>43.911110000000001</v>
      </c>
      <c r="G64" s="25">
        <v>0.37241998555926198</v>
      </c>
      <c r="H64" s="29"/>
    </row>
    <row r="65" spans="2:8" x14ac:dyDescent="0.2">
      <c r="B65" s="23" t="s">
        <v>395</v>
      </c>
      <c r="C65" s="23" t="s">
        <v>396</v>
      </c>
      <c r="D65" s="23" t="s">
        <v>397</v>
      </c>
      <c r="E65" s="37">
        <v>971</v>
      </c>
      <c r="F65" s="24">
        <v>43.695971</v>
      </c>
      <c r="G65" s="25">
        <v>0.37059534338389399</v>
      </c>
      <c r="H65" s="29"/>
    </row>
    <row r="66" spans="2:8" x14ac:dyDescent="0.2">
      <c r="B66" s="23" t="s">
        <v>391</v>
      </c>
      <c r="C66" s="23" t="s">
        <v>392</v>
      </c>
      <c r="D66" s="23" t="s">
        <v>291</v>
      </c>
      <c r="E66" s="37">
        <v>11481</v>
      </c>
      <c r="F66" s="24">
        <v>43.484287500000001</v>
      </c>
      <c r="G66" s="25">
        <v>0.36880000808006902</v>
      </c>
      <c r="H66" s="29"/>
    </row>
    <row r="67" spans="2:8" x14ac:dyDescent="0.2">
      <c r="B67" s="23" t="s">
        <v>355</v>
      </c>
      <c r="C67" s="23" t="s">
        <v>356</v>
      </c>
      <c r="D67" s="23" t="s">
        <v>283</v>
      </c>
      <c r="E67" s="37">
        <v>19019</v>
      </c>
      <c r="F67" s="24">
        <v>42.621578999999997</v>
      </c>
      <c r="G67" s="25">
        <v>0.36148318354268399</v>
      </c>
      <c r="H67" s="29"/>
    </row>
    <row r="68" spans="2:8" x14ac:dyDescent="0.2">
      <c r="B68" s="23" t="s">
        <v>402</v>
      </c>
      <c r="C68" s="23" t="s">
        <v>403</v>
      </c>
      <c r="D68" s="23" t="s">
        <v>255</v>
      </c>
      <c r="E68" s="37">
        <v>14808</v>
      </c>
      <c r="F68" s="24">
        <v>41.610480000000003</v>
      </c>
      <c r="G68" s="25">
        <v>0.35290782584894798</v>
      </c>
      <c r="H68" s="29"/>
    </row>
    <row r="69" spans="2:8" x14ac:dyDescent="0.2">
      <c r="B69" s="23" t="s">
        <v>531</v>
      </c>
      <c r="C69" s="23" t="s">
        <v>532</v>
      </c>
      <c r="D69" s="23" t="s">
        <v>365</v>
      </c>
      <c r="E69" s="37">
        <v>5524</v>
      </c>
      <c r="F69" s="24">
        <v>40.653877999999999</v>
      </c>
      <c r="G69" s="25">
        <v>0.34479466945126203</v>
      </c>
      <c r="H69" s="29"/>
    </row>
    <row r="70" spans="2:8" x14ac:dyDescent="0.2">
      <c r="B70" s="23" t="s">
        <v>425</v>
      </c>
      <c r="C70" s="23" t="s">
        <v>426</v>
      </c>
      <c r="D70" s="23" t="s">
        <v>286</v>
      </c>
      <c r="E70" s="37">
        <v>963</v>
      </c>
      <c r="F70" s="24">
        <v>40.640526000000001</v>
      </c>
      <c r="G70" s="25">
        <v>0.34468142814064201</v>
      </c>
      <c r="H70" s="29"/>
    </row>
    <row r="71" spans="2:8" x14ac:dyDescent="0.2">
      <c r="B71" s="23" t="s">
        <v>393</v>
      </c>
      <c r="C71" s="23" t="s">
        <v>394</v>
      </c>
      <c r="D71" s="23" t="s">
        <v>291</v>
      </c>
      <c r="E71" s="37">
        <v>26922</v>
      </c>
      <c r="F71" s="24">
        <v>40.498764600000001</v>
      </c>
      <c r="G71" s="25">
        <v>0.34347911787016899</v>
      </c>
      <c r="H71" s="29"/>
    </row>
    <row r="72" spans="2:8" x14ac:dyDescent="0.2">
      <c r="B72" s="23" t="s">
        <v>446</v>
      </c>
      <c r="C72" s="23" t="s">
        <v>447</v>
      </c>
      <c r="D72" s="23" t="s">
        <v>408</v>
      </c>
      <c r="E72" s="37">
        <v>3156</v>
      </c>
      <c r="F72" s="24">
        <v>38.465328</v>
      </c>
      <c r="G72" s="25">
        <v>0.32623308539210899</v>
      </c>
      <c r="H72" s="29"/>
    </row>
    <row r="73" spans="2:8" x14ac:dyDescent="0.2">
      <c r="B73" s="23" t="s">
        <v>398</v>
      </c>
      <c r="C73" s="23" t="s">
        <v>399</v>
      </c>
      <c r="D73" s="23" t="s">
        <v>294</v>
      </c>
      <c r="E73" s="37">
        <v>959</v>
      </c>
      <c r="F73" s="24">
        <v>37.945712</v>
      </c>
      <c r="G73" s="25">
        <v>0.321826105399657</v>
      </c>
      <c r="H73" s="29"/>
    </row>
    <row r="74" spans="2:8" x14ac:dyDescent="0.2">
      <c r="B74" s="23" t="s">
        <v>409</v>
      </c>
      <c r="C74" s="23" t="s">
        <v>410</v>
      </c>
      <c r="D74" s="23" t="s">
        <v>255</v>
      </c>
      <c r="E74" s="37">
        <v>27437</v>
      </c>
      <c r="F74" s="24">
        <v>37.149698000000001</v>
      </c>
      <c r="G74" s="25">
        <v>0.315074931895162</v>
      </c>
      <c r="H74" s="29"/>
    </row>
    <row r="75" spans="2:8" x14ac:dyDescent="0.2">
      <c r="B75" s="23" t="s">
        <v>533</v>
      </c>
      <c r="C75" s="23" t="s">
        <v>534</v>
      </c>
      <c r="D75" s="23" t="s">
        <v>286</v>
      </c>
      <c r="E75" s="37">
        <v>3629</v>
      </c>
      <c r="F75" s="24">
        <v>36.025083000000002</v>
      </c>
      <c r="G75" s="25">
        <v>0.30553681951176398</v>
      </c>
      <c r="H75" s="29"/>
    </row>
    <row r="76" spans="2:8" x14ac:dyDescent="0.2">
      <c r="B76" s="23" t="s">
        <v>496</v>
      </c>
      <c r="C76" s="23" t="s">
        <v>497</v>
      </c>
      <c r="D76" s="23" t="s">
        <v>421</v>
      </c>
      <c r="E76" s="37">
        <v>1493</v>
      </c>
      <c r="F76" s="24">
        <v>35.673741999999997</v>
      </c>
      <c r="G76" s="25">
        <v>0.30255701758586501</v>
      </c>
      <c r="H76" s="29"/>
    </row>
    <row r="77" spans="2:8" x14ac:dyDescent="0.2">
      <c r="B77" s="23" t="s">
        <v>504</v>
      </c>
      <c r="C77" s="23" t="s">
        <v>505</v>
      </c>
      <c r="D77" s="23" t="s">
        <v>252</v>
      </c>
      <c r="E77" s="37">
        <v>4672</v>
      </c>
      <c r="F77" s="24">
        <v>35.154463999999997</v>
      </c>
      <c r="G77" s="25">
        <v>0.29815290424732199</v>
      </c>
      <c r="H77" s="29"/>
    </row>
    <row r="78" spans="2:8" x14ac:dyDescent="0.2">
      <c r="B78" s="23" t="s">
        <v>509</v>
      </c>
      <c r="C78" s="23" t="s">
        <v>510</v>
      </c>
      <c r="D78" s="23" t="s">
        <v>424</v>
      </c>
      <c r="E78" s="37">
        <v>87579</v>
      </c>
      <c r="F78" s="24">
        <v>34.646252400000002</v>
      </c>
      <c r="G78" s="25">
        <v>0.29384264753249401</v>
      </c>
      <c r="H78" s="29"/>
    </row>
    <row r="79" spans="2:8" x14ac:dyDescent="0.2">
      <c r="B79" s="23" t="s">
        <v>511</v>
      </c>
      <c r="C79" s="23" t="s">
        <v>512</v>
      </c>
      <c r="D79" s="23" t="s">
        <v>252</v>
      </c>
      <c r="E79" s="37">
        <v>4053</v>
      </c>
      <c r="F79" s="24">
        <v>34.154631000000002</v>
      </c>
      <c r="G79" s="25">
        <v>0.28967309602972802</v>
      </c>
      <c r="H79" s="29"/>
    </row>
    <row r="80" spans="2:8" x14ac:dyDescent="0.2">
      <c r="B80" s="23" t="s">
        <v>400</v>
      </c>
      <c r="C80" s="23" t="s">
        <v>401</v>
      </c>
      <c r="D80" s="23" t="s">
        <v>283</v>
      </c>
      <c r="E80" s="37">
        <v>2503</v>
      </c>
      <c r="F80" s="24">
        <v>33.908141000000001</v>
      </c>
      <c r="G80" s="25">
        <v>0.28758255898248603</v>
      </c>
      <c r="H80" s="29"/>
    </row>
    <row r="81" spans="2:8" x14ac:dyDescent="0.2">
      <c r="B81" s="23" t="s">
        <v>414</v>
      </c>
      <c r="C81" s="23" t="s">
        <v>415</v>
      </c>
      <c r="D81" s="23" t="s">
        <v>416</v>
      </c>
      <c r="E81" s="37">
        <v>31956</v>
      </c>
      <c r="F81" s="24">
        <v>33.5793648</v>
      </c>
      <c r="G81" s="25">
        <v>0.28479413419303701</v>
      </c>
      <c r="H81" s="29"/>
    </row>
    <row r="82" spans="2:8" x14ac:dyDescent="0.2">
      <c r="B82" s="23" t="s">
        <v>417</v>
      </c>
      <c r="C82" s="23" t="s">
        <v>418</v>
      </c>
      <c r="D82" s="23" t="s">
        <v>252</v>
      </c>
      <c r="E82" s="37">
        <v>13501</v>
      </c>
      <c r="F82" s="24">
        <v>33.428476000000003</v>
      </c>
      <c r="G82" s="25">
        <v>0.28351441239331399</v>
      </c>
      <c r="H82" s="29"/>
    </row>
    <row r="83" spans="2:8" x14ac:dyDescent="0.2">
      <c r="B83" s="23" t="s">
        <v>800</v>
      </c>
      <c r="C83" s="23" t="s">
        <v>801</v>
      </c>
      <c r="D83" s="23" t="s">
        <v>341</v>
      </c>
      <c r="E83" s="37">
        <v>7987</v>
      </c>
      <c r="F83" s="24">
        <v>33.281829000000002</v>
      </c>
      <c r="G83" s="25">
        <v>0.28227066625202202</v>
      </c>
      <c r="H83" s="29"/>
    </row>
    <row r="84" spans="2:8" x14ac:dyDescent="0.2">
      <c r="B84" s="23" t="s">
        <v>422</v>
      </c>
      <c r="C84" s="23" t="s">
        <v>423</v>
      </c>
      <c r="D84" s="23" t="s">
        <v>424</v>
      </c>
      <c r="E84" s="37">
        <v>4952</v>
      </c>
      <c r="F84" s="24">
        <v>32.438076000000002</v>
      </c>
      <c r="G84" s="25">
        <v>0.27511460756720202</v>
      </c>
      <c r="H84" s="29"/>
    </row>
    <row r="85" spans="2:8" x14ac:dyDescent="0.2">
      <c r="B85" s="23" t="s">
        <v>506</v>
      </c>
      <c r="C85" s="23" t="s">
        <v>507</v>
      </c>
      <c r="D85" s="23" t="s">
        <v>508</v>
      </c>
      <c r="E85" s="37">
        <v>2253</v>
      </c>
      <c r="F85" s="24">
        <v>32.168334000000002</v>
      </c>
      <c r="G85" s="25">
        <v>0.27282686508597798</v>
      </c>
      <c r="H85" s="29"/>
    </row>
    <row r="86" spans="2:8" x14ac:dyDescent="0.2">
      <c r="B86" s="23" t="s">
        <v>517</v>
      </c>
      <c r="C86" s="23" t="s">
        <v>518</v>
      </c>
      <c r="D86" s="23" t="s">
        <v>382</v>
      </c>
      <c r="E86" s="37">
        <v>20868</v>
      </c>
      <c r="F86" s="24">
        <v>32.163848399999999</v>
      </c>
      <c r="G86" s="25">
        <v>0.27278882170499202</v>
      </c>
      <c r="H86" s="29"/>
    </row>
    <row r="87" spans="2:8" x14ac:dyDescent="0.2">
      <c r="B87" s="23" t="s">
        <v>515</v>
      </c>
      <c r="C87" s="23" t="s">
        <v>516</v>
      </c>
      <c r="D87" s="23" t="s">
        <v>416</v>
      </c>
      <c r="E87" s="37">
        <v>1905</v>
      </c>
      <c r="F87" s="24">
        <v>31.901129999999998</v>
      </c>
      <c r="G87" s="25">
        <v>0.27056064795274298</v>
      </c>
      <c r="H87" s="29"/>
    </row>
    <row r="88" spans="2:8" x14ac:dyDescent="0.2">
      <c r="B88" s="23" t="s">
        <v>404</v>
      </c>
      <c r="C88" s="23" t="s">
        <v>405</v>
      </c>
      <c r="D88" s="23" t="s">
        <v>283</v>
      </c>
      <c r="E88" s="37">
        <v>8309</v>
      </c>
      <c r="F88" s="24">
        <v>31.532654999999998</v>
      </c>
      <c r="G88" s="25">
        <v>0.26743552872485399</v>
      </c>
      <c r="H88" s="29"/>
    </row>
    <row r="89" spans="2:8" x14ac:dyDescent="0.2">
      <c r="B89" s="23" t="s">
        <v>429</v>
      </c>
      <c r="C89" s="23" t="s">
        <v>430</v>
      </c>
      <c r="D89" s="23" t="s">
        <v>302</v>
      </c>
      <c r="E89" s="37">
        <v>2827</v>
      </c>
      <c r="F89" s="24">
        <v>31.467337000000001</v>
      </c>
      <c r="G89" s="25">
        <v>0.26688155209760001</v>
      </c>
      <c r="H89" s="29"/>
    </row>
    <row r="90" spans="2:8" x14ac:dyDescent="0.2">
      <c r="B90" s="23" t="s">
        <v>431</v>
      </c>
      <c r="C90" s="23" t="s">
        <v>432</v>
      </c>
      <c r="D90" s="23" t="s">
        <v>433</v>
      </c>
      <c r="E90" s="37">
        <v>2435</v>
      </c>
      <c r="F90" s="24">
        <v>31.289750000000002</v>
      </c>
      <c r="G90" s="25">
        <v>0.26537539686773898</v>
      </c>
      <c r="H90" s="29"/>
    </row>
    <row r="91" spans="2:8" x14ac:dyDescent="0.2">
      <c r="B91" s="23" t="s">
        <v>513</v>
      </c>
      <c r="C91" s="23" t="s">
        <v>514</v>
      </c>
      <c r="D91" s="23" t="s">
        <v>424</v>
      </c>
      <c r="E91" s="37">
        <v>851</v>
      </c>
      <c r="F91" s="24">
        <v>30.979804000000001</v>
      </c>
      <c r="G91" s="25">
        <v>0.26274667523341499</v>
      </c>
      <c r="H91" s="29"/>
    </row>
    <row r="92" spans="2:8" x14ac:dyDescent="0.2">
      <c r="B92" s="23" t="s">
        <v>555</v>
      </c>
      <c r="C92" s="23" t="s">
        <v>556</v>
      </c>
      <c r="D92" s="23" t="s">
        <v>294</v>
      </c>
      <c r="E92" s="37">
        <v>12964</v>
      </c>
      <c r="F92" s="24">
        <v>30.465399999999999</v>
      </c>
      <c r="G92" s="25">
        <v>0.25838389938348499</v>
      </c>
      <c r="H92" s="29"/>
    </row>
    <row r="93" spans="2:8" x14ac:dyDescent="0.2">
      <c r="B93" s="23" t="s">
        <v>372</v>
      </c>
      <c r="C93" s="23" t="s">
        <v>373</v>
      </c>
      <c r="D93" s="23" t="s">
        <v>374</v>
      </c>
      <c r="E93" s="37">
        <v>1726</v>
      </c>
      <c r="F93" s="24">
        <v>30.356888000000001</v>
      </c>
      <c r="G93" s="25">
        <v>0.257463584741633</v>
      </c>
      <c r="H93" s="29"/>
    </row>
    <row r="94" spans="2:8" x14ac:dyDescent="0.2">
      <c r="B94" s="23" t="s">
        <v>427</v>
      </c>
      <c r="C94" s="23" t="s">
        <v>428</v>
      </c>
      <c r="D94" s="23" t="s">
        <v>252</v>
      </c>
      <c r="E94" s="37">
        <v>24526</v>
      </c>
      <c r="F94" s="24">
        <v>30.277346999999999</v>
      </c>
      <c r="G94" s="25">
        <v>0.25678897965714798</v>
      </c>
      <c r="H94" s="29"/>
    </row>
    <row r="95" spans="2:8" x14ac:dyDescent="0.2">
      <c r="B95" s="23" t="s">
        <v>342</v>
      </c>
      <c r="C95" s="23" t="s">
        <v>343</v>
      </c>
      <c r="D95" s="23" t="s">
        <v>263</v>
      </c>
      <c r="E95" s="37">
        <v>2092</v>
      </c>
      <c r="F95" s="24">
        <v>28.953279999999999</v>
      </c>
      <c r="G95" s="25">
        <v>0.245559270068401</v>
      </c>
      <c r="H95" s="29"/>
    </row>
    <row r="96" spans="2:8" x14ac:dyDescent="0.2">
      <c r="B96" s="23" t="s">
        <v>562</v>
      </c>
      <c r="C96" s="23" t="s">
        <v>563</v>
      </c>
      <c r="D96" s="23" t="s">
        <v>286</v>
      </c>
      <c r="E96" s="37">
        <v>544</v>
      </c>
      <c r="F96" s="24">
        <v>28.826560000000001</v>
      </c>
      <c r="G96" s="25">
        <v>0.24448452928935799</v>
      </c>
      <c r="H96" s="29"/>
    </row>
    <row r="97" spans="2:8" x14ac:dyDescent="0.2">
      <c r="B97" s="23" t="s">
        <v>521</v>
      </c>
      <c r="C97" s="23" t="s">
        <v>522</v>
      </c>
      <c r="D97" s="23" t="s">
        <v>354</v>
      </c>
      <c r="E97" s="37">
        <v>3578</v>
      </c>
      <c r="F97" s="24">
        <v>28.4451</v>
      </c>
      <c r="G97" s="25">
        <v>0.24124928136026999</v>
      </c>
      <c r="H97" s="29"/>
    </row>
    <row r="98" spans="2:8" x14ac:dyDescent="0.2">
      <c r="B98" s="23" t="s">
        <v>547</v>
      </c>
      <c r="C98" s="23" t="s">
        <v>548</v>
      </c>
      <c r="D98" s="23" t="s">
        <v>433</v>
      </c>
      <c r="E98" s="37">
        <v>1148</v>
      </c>
      <c r="F98" s="24">
        <v>27.988240000000001</v>
      </c>
      <c r="G98" s="25">
        <v>0.23737454909769201</v>
      </c>
      <c r="H98" s="29"/>
    </row>
    <row r="99" spans="2:8" x14ac:dyDescent="0.2">
      <c r="B99" s="23" t="s">
        <v>519</v>
      </c>
      <c r="C99" s="23" t="s">
        <v>520</v>
      </c>
      <c r="D99" s="23" t="s">
        <v>349</v>
      </c>
      <c r="E99" s="37">
        <v>1614</v>
      </c>
      <c r="F99" s="24">
        <v>27.609083999999999</v>
      </c>
      <c r="G99" s="25">
        <v>0.23415884191004199</v>
      </c>
      <c r="H99" s="29"/>
    </row>
    <row r="100" spans="2:8" x14ac:dyDescent="0.2">
      <c r="B100" s="23" t="s">
        <v>529</v>
      </c>
      <c r="C100" s="23" t="s">
        <v>530</v>
      </c>
      <c r="D100" s="23" t="s">
        <v>252</v>
      </c>
      <c r="E100" s="37">
        <v>45475</v>
      </c>
      <c r="F100" s="24">
        <v>26.762037500000002</v>
      </c>
      <c r="G100" s="25">
        <v>0.22697485031206099</v>
      </c>
      <c r="H100" s="29"/>
    </row>
    <row r="101" spans="2:8" x14ac:dyDescent="0.2">
      <c r="B101" s="23" t="s">
        <v>419</v>
      </c>
      <c r="C101" s="23" t="s">
        <v>420</v>
      </c>
      <c r="D101" s="23" t="s">
        <v>421</v>
      </c>
      <c r="E101" s="37">
        <v>1196</v>
      </c>
      <c r="F101" s="24">
        <v>26.508144000000001</v>
      </c>
      <c r="G101" s="25">
        <v>0.224821522518626</v>
      </c>
      <c r="H101" s="29"/>
    </row>
    <row r="102" spans="2:8" x14ac:dyDescent="0.2">
      <c r="B102" s="23" t="s">
        <v>551</v>
      </c>
      <c r="C102" s="23" t="s">
        <v>552</v>
      </c>
      <c r="D102" s="23" t="s">
        <v>312</v>
      </c>
      <c r="E102" s="37">
        <v>6857</v>
      </c>
      <c r="F102" s="24">
        <v>26.474876999999999</v>
      </c>
      <c r="G102" s="25">
        <v>0.22453937762045301</v>
      </c>
      <c r="H102" s="29"/>
    </row>
    <row r="103" spans="2:8" x14ac:dyDescent="0.2">
      <c r="B103" s="23" t="s">
        <v>527</v>
      </c>
      <c r="C103" s="23" t="s">
        <v>528</v>
      </c>
      <c r="D103" s="23" t="s">
        <v>349</v>
      </c>
      <c r="E103" s="37">
        <v>1774</v>
      </c>
      <c r="F103" s="24">
        <v>26.445018000000001</v>
      </c>
      <c r="G103" s="25">
        <v>0.22428613673565601</v>
      </c>
      <c r="H103" s="29"/>
    </row>
    <row r="104" spans="2:8" x14ac:dyDescent="0.2">
      <c r="B104" s="23" t="s">
        <v>549</v>
      </c>
      <c r="C104" s="23" t="s">
        <v>550</v>
      </c>
      <c r="D104" s="23" t="s">
        <v>397</v>
      </c>
      <c r="E104" s="37">
        <v>1346</v>
      </c>
      <c r="F104" s="24">
        <v>26.072019999999998</v>
      </c>
      <c r="G104" s="25">
        <v>0.221122656928982</v>
      </c>
      <c r="H104" s="29"/>
    </row>
    <row r="105" spans="2:8" x14ac:dyDescent="0.2">
      <c r="B105" s="23" t="s">
        <v>411</v>
      </c>
      <c r="C105" s="23" t="s">
        <v>412</v>
      </c>
      <c r="D105" s="23" t="s">
        <v>413</v>
      </c>
      <c r="E105" s="37">
        <v>4559</v>
      </c>
      <c r="F105" s="24">
        <v>26.0296105</v>
      </c>
      <c r="G105" s="25">
        <v>0.22076297243506801</v>
      </c>
      <c r="H105" s="29"/>
    </row>
    <row r="106" spans="2:8" x14ac:dyDescent="0.2">
      <c r="B106" s="23" t="s">
        <v>543</v>
      </c>
      <c r="C106" s="23" t="s">
        <v>544</v>
      </c>
      <c r="D106" s="23" t="s">
        <v>424</v>
      </c>
      <c r="E106" s="37">
        <v>10499</v>
      </c>
      <c r="F106" s="24">
        <v>25.775044999999999</v>
      </c>
      <c r="G106" s="25">
        <v>0.21860394525871299</v>
      </c>
      <c r="H106" s="29"/>
    </row>
    <row r="107" spans="2:8" x14ac:dyDescent="0.2">
      <c r="B107" s="23" t="s">
        <v>541</v>
      </c>
      <c r="C107" s="23" t="s">
        <v>542</v>
      </c>
      <c r="D107" s="23" t="s">
        <v>397</v>
      </c>
      <c r="E107" s="37">
        <v>375</v>
      </c>
      <c r="F107" s="24">
        <v>25.663125000000001</v>
      </c>
      <c r="G107" s="25">
        <v>0.217654726603485</v>
      </c>
      <c r="H107" s="29"/>
    </row>
    <row r="108" spans="2:8" x14ac:dyDescent="0.2">
      <c r="B108" s="23" t="s">
        <v>443</v>
      </c>
      <c r="C108" s="23" t="s">
        <v>444</v>
      </c>
      <c r="D108" s="23" t="s">
        <v>445</v>
      </c>
      <c r="E108" s="37">
        <v>18631</v>
      </c>
      <c r="F108" s="24">
        <v>25.6567501</v>
      </c>
      <c r="G108" s="25">
        <v>0.217600659644896</v>
      </c>
      <c r="H108" s="29"/>
    </row>
    <row r="109" spans="2:8" x14ac:dyDescent="0.2">
      <c r="B109" s="23" t="s">
        <v>448</v>
      </c>
      <c r="C109" s="23" t="s">
        <v>449</v>
      </c>
      <c r="D109" s="23" t="s">
        <v>252</v>
      </c>
      <c r="E109" s="37">
        <v>25072</v>
      </c>
      <c r="F109" s="24">
        <v>25.212403200000001</v>
      </c>
      <c r="G109" s="25">
        <v>0.21383205379363701</v>
      </c>
      <c r="H109" s="29"/>
    </row>
    <row r="110" spans="2:8" x14ac:dyDescent="0.2">
      <c r="B110" s="23" t="s">
        <v>461</v>
      </c>
      <c r="C110" s="23" t="s">
        <v>462</v>
      </c>
      <c r="D110" s="23" t="s">
        <v>315</v>
      </c>
      <c r="E110" s="37">
        <v>105</v>
      </c>
      <c r="F110" s="24">
        <v>24.170999999999999</v>
      </c>
      <c r="G110" s="25">
        <v>0.20499967937392</v>
      </c>
      <c r="H110" s="29"/>
    </row>
    <row r="111" spans="2:8" x14ac:dyDescent="0.2">
      <c r="B111" s="23" t="s">
        <v>593</v>
      </c>
      <c r="C111" s="23" t="s">
        <v>594</v>
      </c>
      <c r="D111" s="23" t="s">
        <v>286</v>
      </c>
      <c r="E111" s="37">
        <v>6689</v>
      </c>
      <c r="F111" s="24">
        <v>24.140601</v>
      </c>
      <c r="G111" s="25">
        <v>0.20474185862784899</v>
      </c>
      <c r="H111" s="29"/>
    </row>
    <row r="112" spans="2:8" x14ac:dyDescent="0.2">
      <c r="B112" s="23" t="s">
        <v>611</v>
      </c>
      <c r="C112" s="23" t="s">
        <v>612</v>
      </c>
      <c r="D112" s="23" t="s">
        <v>260</v>
      </c>
      <c r="E112" s="37">
        <v>282208</v>
      </c>
      <c r="F112" s="24">
        <v>24.0723424</v>
      </c>
      <c r="G112" s="25">
        <v>0.204162942111589</v>
      </c>
      <c r="H112" s="29"/>
    </row>
    <row r="113" spans="2:8" x14ac:dyDescent="0.2">
      <c r="B113" s="23" t="s">
        <v>523</v>
      </c>
      <c r="C113" s="23" t="s">
        <v>524</v>
      </c>
      <c r="D113" s="23" t="s">
        <v>508</v>
      </c>
      <c r="E113" s="37">
        <v>2504</v>
      </c>
      <c r="F113" s="24">
        <v>24.013359999999999</v>
      </c>
      <c r="G113" s="25">
        <v>0.20366269913079799</v>
      </c>
      <c r="H113" s="29"/>
    </row>
    <row r="114" spans="2:8" x14ac:dyDescent="0.2">
      <c r="B114" s="23" t="s">
        <v>463</v>
      </c>
      <c r="C114" s="23" t="s">
        <v>464</v>
      </c>
      <c r="D114" s="23" t="s">
        <v>433</v>
      </c>
      <c r="E114" s="37">
        <v>194</v>
      </c>
      <c r="F114" s="24">
        <v>23.427440000000001</v>
      </c>
      <c r="G114" s="25">
        <v>0.198693380023654</v>
      </c>
      <c r="H114" s="29"/>
    </row>
    <row r="115" spans="2:8" x14ac:dyDescent="0.2">
      <c r="B115" s="23" t="s">
        <v>553</v>
      </c>
      <c r="C115" s="23" t="s">
        <v>554</v>
      </c>
      <c r="D115" s="23" t="s">
        <v>255</v>
      </c>
      <c r="E115" s="37">
        <v>6971</v>
      </c>
      <c r="F115" s="24">
        <v>23.380734</v>
      </c>
      <c r="G115" s="25">
        <v>0.19829725594832301</v>
      </c>
      <c r="H115" s="29"/>
    </row>
    <row r="116" spans="2:8" x14ac:dyDescent="0.2">
      <c r="B116" s="23" t="s">
        <v>457</v>
      </c>
      <c r="C116" s="23" t="s">
        <v>458</v>
      </c>
      <c r="D116" s="23" t="s">
        <v>252</v>
      </c>
      <c r="E116" s="37">
        <v>13964</v>
      </c>
      <c r="F116" s="24">
        <v>22.928888000000001</v>
      </c>
      <c r="G116" s="25">
        <v>0.19446504854579999</v>
      </c>
      <c r="H116" s="29"/>
    </row>
    <row r="117" spans="2:8" x14ac:dyDescent="0.2">
      <c r="B117" s="23" t="s">
        <v>635</v>
      </c>
      <c r="C117" s="23" t="s">
        <v>636</v>
      </c>
      <c r="D117" s="23" t="s">
        <v>408</v>
      </c>
      <c r="E117" s="37">
        <v>864</v>
      </c>
      <c r="F117" s="24">
        <v>22.717151999999999</v>
      </c>
      <c r="G117" s="25">
        <v>0.19266926797768399</v>
      </c>
      <c r="H117" s="29"/>
    </row>
    <row r="118" spans="2:8" x14ac:dyDescent="0.2">
      <c r="B118" s="23" t="s">
        <v>539</v>
      </c>
      <c r="C118" s="23" t="s">
        <v>540</v>
      </c>
      <c r="D118" s="23" t="s">
        <v>286</v>
      </c>
      <c r="E118" s="37">
        <v>1736</v>
      </c>
      <c r="F118" s="24">
        <v>22.644383999999999</v>
      </c>
      <c r="G118" s="25">
        <v>0.19205210622729399</v>
      </c>
      <c r="H118" s="29"/>
    </row>
    <row r="119" spans="2:8" x14ac:dyDescent="0.2">
      <c r="B119" s="23" t="s">
        <v>564</v>
      </c>
      <c r="C119" s="23" t="s">
        <v>565</v>
      </c>
      <c r="D119" s="23" t="s">
        <v>424</v>
      </c>
      <c r="E119" s="37">
        <v>92</v>
      </c>
      <c r="F119" s="24">
        <v>22.296199999999999</v>
      </c>
      <c r="G119" s="25">
        <v>0.18909907952739999</v>
      </c>
      <c r="H119" s="29"/>
    </row>
    <row r="120" spans="2:8" x14ac:dyDescent="0.2">
      <c r="B120" s="23" t="s">
        <v>439</v>
      </c>
      <c r="C120" s="23" t="s">
        <v>440</v>
      </c>
      <c r="D120" s="23" t="s">
        <v>283</v>
      </c>
      <c r="E120" s="37">
        <v>254</v>
      </c>
      <c r="F120" s="24">
        <v>22.214839999999999</v>
      </c>
      <c r="G120" s="25">
        <v>0.18840904709540099</v>
      </c>
      <c r="H120" s="29"/>
    </row>
    <row r="121" spans="2:8" x14ac:dyDescent="0.2">
      <c r="B121" s="23" t="s">
        <v>437</v>
      </c>
      <c r="C121" s="23" t="s">
        <v>438</v>
      </c>
      <c r="D121" s="23" t="s">
        <v>283</v>
      </c>
      <c r="E121" s="37">
        <v>7247</v>
      </c>
      <c r="F121" s="24">
        <v>22.110596999999999</v>
      </c>
      <c r="G121" s="25">
        <v>0.18752493880128901</v>
      </c>
      <c r="H121" s="29"/>
    </row>
    <row r="122" spans="2:8" x14ac:dyDescent="0.2">
      <c r="B122" s="23" t="s">
        <v>459</v>
      </c>
      <c r="C122" s="23" t="s">
        <v>460</v>
      </c>
      <c r="D122" s="23" t="s">
        <v>424</v>
      </c>
      <c r="E122" s="37">
        <v>372</v>
      </c>
      <c r="F122" s="24">
        <v>22.10238</v>
      </c>
      <c r="G122" s="25">
        <v>0.187455248578898</v>
      </c>
      <c r="H122" s="29"/>
    </row>
    <row r="123" spans="2:8" x14ac:dyDescent="0.2">
      <c r="B123" s="23" t="s">
        <v>574</v>
      </c>
      <c r="C123" s="23" t="s">
        <v>575</v>
      </c>
      <c r="D123" s="23" t="s">
        <v>252</v>
      </c>
      <c r="E123" s="37">
        <v>2560</v>
      </c>
      <c r="F123" s="24">
        <v>21.649920000000002</v>
      </c>
      <c r="G123" s="25">
        <v>0.18361783370448101</v>
      </c>
      <c r="H123" s="29"/>
    </row>
    <row r="124" spans="2:8" x14ac:dyDescent="0.2">
      <c r="B124" s="23" t="s">
        <v>452</v>
      </c>
      <c r="C124" s="23" t="s">
        <v>453</v>
      </c>
      <c r="D124" s="23" t="s">
        <v>291</v>
      </c>
      <c r="E124" s="37">
        <v>2300</v>
      </c>
      <c r="F124" s="24">
        <v>21.502700000000001</v>
      </c>
      <c r="G124" s="25">
        <v>0.182369227821505</v>
      </c>
      <c r="H124" s="29"/>
    </row>
    <row r="125" spans="2:8" x14ac:dyDescent="0.2">
      <c r="B125" s="23" t="s">
        <v>621</v>
      </c>
      <c r="C125" s="23" t="s">
        <v>622</v>
      </c>
      <c r="D125" s="23" t="s">
        <v>294</v>
      </c>
      <c r="E125" s="37">
        <v>20336</v>
      </c>
      <c r="F125" s="24">
        <v>21.413808</v>
      </c>
      <c r="G125" s="25">
        <v>0.181615314805953</v>
      </c>
      <c r="H125" s="29"/>
    </row>
    <row r="126" spans="2:8" x14ac:dyDescent="0.2">
      <c r="B126" s="23" t="s">
        <v>685</v>
      </c>
      <c r="C126" s="23" t="s">
        <v>686</v>
      </c>
      <c r="D126" s="23" t="s">
        <v>341</v>
      </c>
      <c r="E126" s="37">
        <v>4981</v>
      </c>
      <c r="F126" s="24">
        <v>21.184193</v>
      </c>
      <c r="G126" s="25">
        <v>0.17966789842353401</v>
      </c>
      <c r="H126" s="29"/>
    </row>
    <row r="127" spans="2:8" x14ac:dyDescent="0.2">
      <c r="B127" s="23" t="s">
        <v>559</v>
      </c>
      <c r="C127" s="23" t="s">
        <v>560</v>
      </c>
      <c r="D127" s="23" t="s">
        <v>561</v>
      </c>
      <c r="E127" s="37">
        <v>3718</v>
      </c>
      <c r="F127" s="24">
        <v>21.116381000000001</v>
      </c>
      <c r="G127" s="25">
        <v>0.17909276962217299</v>
      </c>
      <c r="H127" s="29"/>
    </row>
    <row r="128" spans="2:8" x14ac:dyDescent="0.2">
      <c r="B128" s="23" t="s">
        <v>576</v>
      </c>
      <c r="C128" s="23" t="s">
        <v>577</v>
      </c>
      <c r="D128" s="23" t="s">
        <v>424</v>
      </c>
      <c r="E128" s="37">
        <v>669</v>
      </c>
      <c r="F128" s="24">
        <v>20.804562000000001</v>
      </c>
      <c r="G128" s="25">
        <v>0.17644816265420701</v>
      </c>
      <c r="H128" s="29"/>
    </row>
    <row r="129" spans="2:8" x14ac:dyDescent="0.2">
      <c r="B129" s="23" t="s">
        <v>566</v>
      </c>
      <c r="C129" s="23" t="s">
        <v>567</v>
      </c>
      <c r="D129" s="23" t="s">
        <v>252</v>
      </c>
      <c r="E129" s="37">
        <v>120296</v>
      </c>
      <c r="F129" s="24">
        <v>20.751059999999999</v>
      </c>
      <c r="G129" s="25">
        <v>0.17599440017661599</v>
      </c>
      <c r="H129" s="29"/>
    </row>
    <row r="130" spans="2:8" x14ac:dyDescent="0.2">
      <c r="B130" s="23" t="s">
        <v>572</v>
      </c>
      <c r="C130" s="23" t="s">
        <v>573</v>
      </c>
      <c r="D130" s="23" t="s">
        <v>297</v>
      </c>
      <c r="E130" s="37">
        <v>1729</v>
      </c>
      <c r="F130" s="24">
        <v>20.585474000000001</v>
      </c>
      <c r="G130" s="25">
        <v>0.17459002812296401</v>
      </c>
      <c r="H130" s="29"/>
    </row>
    <row r="131" spans="2:8" x14ac:dyDescent="0.2">
      <c r="B131" s="23" t="s">
        <v>586</v>
      </c>
      <c r="C131" s="23" t="s">
        <v>587</v>
      </c>
      <c r="D131" s="23" t="s">
        <v>588</v>
      </c>
      <c r="E131" s="37">
        <v>26590</v>
      </c>
      <c r="F131" s="24">
        <v>20.280193000000001</v>
      </c>
      <c r="G131" s="25">
        <v>0.17200087140131601</v>
      </c>
      <c r="H131" s="29"/>
    </row>
    <row r="132" spans="2:8" x14ac:dyDescent="0.2">
      <c r="B132" s="23" t="s">
        <v>557</v>
      </c>
      <c r="C132" s="23" t="s">
        <v>558</v>
      </c>
      <c r="D132" s="23" t="s">
        <v>286</v>
      </c>
      <c r="E132" s="37">
        <v>944</v>
      </c>
      <c r="F132" s="24">
        <v>20.123248</v>
      </c>
      <c r="G132" s="25">
        <v>0.17066978560927901</v>
      </c>
      <c r="H132" s="29"/>
    </row>
    <row r="133" spans="2:8" x14ac:dyDescent="0.2">
      <c r="B133" s="23" t="s">
        <v>578</v>
      </c>
      <c r="C133" s="23" t="s">
        <v>579</v>
      </c>
      <c r="D133" s="23" t="s">
        <v>297</v>
      </c>
      <c r="E133" s="37">
        <v>1577</v>
      </c>
      <c r="F133" s="24">
        <v>20.072056</v>
      </c>
      <c r="G133" s="25">
        <v>0.170235614760472</v>
      </c>
      <c r="H133" s="29"/>
    </row>
    <row r="134" spans="2:8" x14ac:dyDescent="0.2">
      <c r="B134" s="23" t="s">
        <v>617</v>
      </c>
      <c r="C134" s="23" t="s">
        <v>618</v>
      </c>
      <c r="D134" s="23" t="s">
        <v>286</v>
      </c>
      <c r="E134" s="37">
        <v>996</v>
      </c>
      <c r="F134" s="24">
        <v>19.977768000000001</v>
      </c>
      <c r="G134" s="25">
        <v>0.16943593705707499</v>
      </c>
      <c r="H134" s="29"/>
    </row>
    <row r="135" spans="2:8" x14ac:dyDescent="0.2">
      <c r="B135" s="23" t="s">
        <v>450</v>
      </c>
      <c r="C135" s="23" t="s">
        <v>451</v>
      </c>
      <c r="D135" s="23" t="s">
        <v>283</v>
      </c>
      <c r="E135" s="37">
        <v>629</v>
      </c>
      <c r="F135" s="24">
        <v>19.877029</v>
      </c>
      <c r="G135" s="25">
        <v>0.16858154697389899</v>
      </c>
      <c r="H135" s="29"/>
    </row>
    <row r="136" spans="2:8" x14ac:dyDescent="0.2">
      <c r="B136" s="23" t="s">
        <v>584</v>
      </c>
      <c r="C136" s="23" t="s">
        <v>585</v>
      </c>
      <c r="D136" s="23" t="s">
        <v>416</v>
      </c>
      <c r="E136" s="37">
        <v>780</v>
      </c>
      <c r="F136" s="24">
        <v>19.63494</v>
      </c>
      <c r="G136" s="25">
        <v>0.16652833579604301</v>
      </c>
      <c r="H136" s="29"/>
    </row>
    <row r="137" spans="2:8" x14ac:dyDescent="0.2">
      <c r="B137" s="23" t="s">
        <v>623</v>
      </c>
      <c r="C137" s="23" t="s">
        <v>624</v>
      </c>
      <c r="D137" s="23" t="s">
        <v>286</v>
      </c>
      <c r="E137" s="37">
        <v>1208</v>
      </c>
      <c r="F137" s="24">
        <v>19.342496000000001</v>
      </c>
      <c r="G137" s="25">
        <v>0.16404805255435601</v>
      </c>
      <c r="H137" s="29"/>
    </row>
    <row r="138" spans="2:8" x14ac:dyDescent="0.2">
      <c r="B138" s="23" t="s">
        <v>473</v>
      </c>
      <c r="C138" s="23" t="s">
        <v>474</v>
      </c>
      <c r="D138" s="23" t="s">
        <v>315</v>
      </c>
      <c r="E138" s="37">
        <v>4801</v>
      </c>
      <c r="F138" s="24">
        <v>19.2640125</v>
      </c>
      <c r="G138" s="25">
        <v>0.163382416364866</v>
      </c>
      <c r="H138" s="29"/>
    </row>
    <row r="139" spans="2:8" x14ac:dyDescent="0.2">
      <c r="B139" s="23" t="s">
        <v>681</v>
      </c>
      <c r="C139" s="23" t="s">
        <v>682</v>
      </c>
      <c r="D139" s="23" t="s">
        <v>413</v>
      </c>
      <c r="E139" s="37">
        <v>3890</v>
      </c>
      <c r="F139" s="24">
        <v>19.236049999999999</v>
      </c>
      <c r="G139" s="25">
        <v>0.16314526012249</v>
      </c>
      <c r="H139" s="29"/>
    </row>
    <row r="140" spans="2:8" x14ac:dyDescent="0.2">
      <c r="B140" s="23" t="s">
        <v>591</v>
      </c>
      <c r="C140" s="23" t="s">
        <v>592</v>
      </c>
      <c r="D140" s="23" t="s">
        <v>320</v>
      </c>
      <c r="E140" s="37">
        <v>4009</v>
      </c>
      <c r="F140" s="24">
        <v>19.0607905</v>
      </c>
      <c r="G140" s="25">
        <v>0.16165884494284299</v>
      </c>
      <c r="H140" s="29"/>
    </row>
    <row r="141" spans="2:8" x14ac:dyDescent="0.2">
      <c r="B141" s="23" t="s">
        <v>477</v>
      </c>
      <c r="C141" s="23" t="s">
        <v>478</v>
      </c>
      <c r="D141" s="23" t="s">
        <v>286</v>
      </c>
      <c r="E141" s="37">
        <v>2175</v>
      </c>
      <c r="F141" s="24">
        <v>18.948599999999999</v>
      </c>
      <c r="G141" s="25">
        <v>0.16070733211636501</v>
      </c>
      <c r="H141" s="29"/>
    </row>
    <row r="142" spans="2:8" x14ac:dyDescent="0.2">
      <c r="B142" s="23" t="s">
        <v>798</v>
      </c>
      <c r="C142" s="23" t="s">
        <v>799</v>
      </c>
      <c r="D142" s="23" t="s">
        <v>252</v>
      </c>
      <c r="E142" s="37">
        <v>6541</v>
      </c>
      <c r="F142" s="24">
        <v>18.929653999999999</v>
      </c>
      <c r="G142" s="25">
        <v>0.16054664683543299</v>
      </c>
      <c r="H142" s="29"/>
    </row>
    <row r="143" spans="2:8" x14ac:dyDescent="0.2">
      <c r="B143" s="23" t="s">
        <v>820</v>
      </c>
      <c r="C143" s="23" t="s">
        <v>821</v>
      </c>
      <c r="D143" s="23" t="s">
        <v>421</v>
      </c>
      <c r="E143" s="37">
        <v>3007</v>
      </c>
      <c r="F143" s="24">
        <v>18.817806000000001</v>
      </c>
      <c r="G143" s="25">
        <v>0.15959803882837401</v>
      </c>
      <c r="H143" s="29"/>
    </row>
    <row r="144" spans="2:8" x14ac:dyDescent="0.2">
      <c r="B144" s="23" t="s">
        <v>469</v>
      </c>
      <c r="C144" s="23" t="s">
        <v>470</v>
      </c>
      <c r="D144" s="23" t="s">
        <v>276</v>
      </c>
      <c r="E144" s="37">
        <v>1034</v>
      </c>
      <c r="F144" s="24">
        <v>18.384519999999998</v>
      </c>
      <c r="G144" s="25">
        <v>0.15592324295409499</v>
      </c>
      <c r="H144" s="29"/>
    </row>
    <row r="145" spans="2:8" x14ac:dyDescent="0.2">
      <c r="B145" s="23" t="s">
        <v>545</v>
      </c>
      <c r="C145" s="23" t="s">
        <v>546</v>
      </c>
      <c r="D145" s="23" t="s">
        <v>294</v>
      </c>
      <c r="E145" s="37">
        <v>7015</v>
      </c>
      <c r="F145" s="24">
        <v>18.242507499999999</v>
      </c>
      <c r="G145" s="25">
        <v>0.15471880304812899</v>
      </c>
      <c r="H145" s="29"/>
    </row>
    <row r="146" spans="2:8" x14ac:dyDescent="0.2">
      <c r="B146" s="23" t="s">
        <v>589</v>
      </c>
      <c r="C146" s="23" t="s">
        <v>590</v>
      </c>
      <c r="D146" s="23" t="s">
        <v>416</v>
      </c>
      <c r="E146" s="37">
        <v>14</v>
      </c>
      <c r="F146" s="24">
        <v>17.9893</v>
      </c>
      <c r="G146" s="25">
        <v>0.152571293374757</v>
      </c>
      <c r="H146" s="29"/>
    </row>
    <row r="147" spans="2:8" x14ac:dyDescent="0.2">
      <c r="B147" s="23" t="s">
        <v>465</v>
      </c>
      <c r="C147" s="23" t="s">
        <v>466</v>
      </c>
      <c r="D147" s="23" t="s">
        <v>291</v>
      </c>
      <c r="E147" s="37">
        <v>2222</v>
      </c>
      <c r="F147" s="24">
        <v>17.929317999999999</v>
      </c>
      <c r="G147" s="25">
        <v>0.152062572561874</v>
      </c>
      <c r="H147" s="29"/>
    </row>
    <row r="148" spans="2:8" x14ac:dyDescent="0.2">
      <c r="B148" s="23" t="s">
        <v>615</v>
      </c>
      <c r="C148" s="23" t="s">
        <v>616</v>
      </c>
      <c r="D148" s="23" t="s">
        <v>302</v>
      </c>
      <c r="E148" s="37">
        <v>2507</v>
      </c>
      <c r="F148" s="24">
        <v>17.8235165</v>
      </c>
      <c r="G148" s="25">
        <v>0.15116524627925099</v>
      </c>
      <c r="H148" s="29"/>
    </row>
    <row r="149" spans="2:8" x14ac:dyDescent="0.2">
      <c r="B149" s="23" t="s">
        <v>471</v>
      </c>
      <c r="C149" s="23" t="s">
        <v>472</v>
      </c>
      <c r="D149" s="23" t="s">
        <v>416</v>
      </c>
      <c r="E149" s="37">
        <v>62</v>
      </c>
      <c r="F149" s="24">
        <v>17.821899999999999</v>
      </c>
      <c r="G149" s="25">
        <v>0.15115153637971401</v>
      </c>
      <c r="H149" s="29"/>
    </row>
    <row r="150" spans="2:8" x14ac:dyDescent="0.2">
      <c r="B150" s="23" t="s">
        <v>619</v>
      </c>
      <c r="C150" s="23" t="s">
        <v>620</v>
      </c>
      <c r="D150" s="23" t="s">
        <v>561</v>
      </c>
      <c r="E150" s="37">
        <v>933</v>
      </c>
      <c r="F150" s="24">
        <v>17.818434</v>
      </c>
      <c r="G150" s="25">
        <v>0.151122140455312</v>
      </c>
      <c r="H150" s="29"/>
    </row>
    <row r="151" spans="2:8" x14ac:dyDescent="0.2">
      <c r="B151" s="23" t="s">
        <v>570</v>
      </c>
      <c r="C151" s="23" t="s">
        <v>571</v>
      </c>
      <c r="D151" s="23" t="s">
        <v>283</v>
      </c>
      <c r="E151" s="37">
        <v>404</v>
      </c>
      <c r="F151" s="24">
        <v>17.677019999999999</v>
      </c>
      <c r="G151" s="25">
        <v>0.149922776562259</v>
      </c>
      <c r="H151" s="29"/>
    </row>
    <row r="152" spans="2:8" x14ac:dyDescent="0.2">
      <c r="B152" s="23" t="s">
        <v>595</v>
      </c>
      <c r="C152" s="23" t="s">
        <v>596</v>
      </c>
      <c r="D152" s="23" t="s">
        <v>291</v>
      </c>
      <c r="E152" s="37">
        <v>3722</v>
      </c>
      <c r="F152" s="24">
        <v>17.552952000000001</v>
      </c>
      <c r="G152" s="25">
        <v>0.14887052799080799</v>
      </c>
      <c r="H152" s="29"/>
    </row>
    <row r="153" spans="2:8" x14ac:dyDescent="0.2">
      <c r="B153" s="23" t="s">
        <v>629</v>
      </c>
      <c r="C153" s="23" t="s">
        <v>630</v>
      </c>
      <c r="D153" s="23" t="s">
        <v>302</v>
      </c>
      <c r="E153" s="37">
        <v>11487</v>
      </c>
      <c r="F153" s="24">
        <v>17.393615400000002</v>
      </c>
      <c r="G153" s="25">
        <v>0.14751915850205899</v>
      </c>
      <c r="H153" s="29"/>
    </row>
    <row r="154" spans="2:8" x14ac:dyDescent="0.2">
      <c r="B154" s="23" t="s">
        <v>467</v>
      </c>
      <c r="C154" s="23" t="s">
        <v>468</v>
      </c>
      <c r="D154" s="23" t="s">
        <v>424</v>
      </c>
      <c r="E154" s="37">
        <v>591</v>
      </c>
      <c r="F154" s="24">
        <v>17.345849999999999</v>
      </c>
      <c r="G154" s="25">
        <v>0.147114049417406</v>
      </c>
      <c r="H154" s="29"/>
    </row>
    <row r="155" spans="2:8" x14ac:dyDescent="0.2">
      <c r="B155" s="23" t="s">
        <v>370</v>
      </c>
      <c r="C155" s="23" t="s">
        <v>371</v>
      </c>
      <c r="D155" s="23" t="s">
        <v>263</v>
      </c>
      <c r="E155" s="37">
        <v>9234</v>
      </c>
      <c r="F155" s="24">
        <v>17.3266776</v>
      </c>
      <c r="G155" s="25">
        <v>0.14695144398722801</v>
      </c>
      <c r="H155" s="29"/>
    </row>
    <row r="156" spans="2:8" x14ac:dyDescent="0.2">
      <c r="B156" s="23" t="s">
        <v>502</v>
      </c>
      <c r="C156" s="23" t="s">
        <v>503</v>
      </c>
      <c r="D156" s="23" t="s">
        <v>263</v>
      </c>
      <c r="E156" s="37">
        <v>354</v>
      </c>
      <c r="F156" s="24">
        <v>17.265288000000002</v>
      </c>
      <c r="G156" s="25">
        <v>0.14643078500262299</v>
      </c>
      <c r="H156" s="29"/>
    </row>
    <row r="157" spans="2:8" x14ac:dyDescent="0.2">
      <c r="B157" s="23" t="s">
        <v>672</v>
      </c>
      <c r="C157" s="23" t="s">
        <v>673</v>
      </c>
      <c r="D157" s="23" t="s">
        <v>674</v>
      </c>
      <c r="E157" s="37">
        <v>3745</v>
      </c>
      <c r="F157" s="24">
        <v>17.217637499999999</v>
      </c>
      <c r="G157" s="25">
        <v>0.146026650410673</v>
      </c>
      <c r="H157" s="29"/>
    </row>
    <row r="158" spans="2:8" x14ac:dyDescent="0.2">
      <c r="B158" s="23" t="s">
        <v>599</v>
      </c>
      <c r="C158" s="23" t="s">
        <v>600</v>
      </c>
      <c r="D158" s="23" t="s">
        <v>291</v>
      </c>
      <c r="E158" s="37">
        <v>1308</v>
      </c>
      <c r="F158" s="24">
        <v>17.079864000000001</v>
      </c>
      <c r="G158" s="25">
        <v>0.14485816241571101</v>
      </c>
      <c r="H158" s="29"/>
    </row>
    <row r="159" spans="2:8" x14ac:dyDescent="0.2">
      <c r="B159" s="23" t="s">
        <v>475</v>
      </c>
      <c r="C159" s="23" t="s">
        <v>476</v>
      </c>
      <c r="D159" s="23" t="s">
        <v>424</v>
      </c>
      <c r="E159" s="37">
        <v>657</v>
      </c>
      <c r="F159" s="24">
        <v>16.855335</v>
      </c>
      <c r="G159" s="25">
        <v>0.142953881541517</v>
      </c>
      <c r="H159" s="29"/>
    </row>
    <row r="160" spans="2:8" x14ac:dyDescent="0.2">
      <c r="B160" s="23" t="s">
        <v>802</v>
      </c>
      <c r="C160" s="23" t="s">
        <v>803</v>
      </c>
      <c r="D160" s="23" t="s">
        <v>433</v>
      </c>
      <c r="E160" s="37">
        <v>273</v>
      </c>
      <c r="F160" s="24">
        <v>16.823625</v>
      </c>
      <c r="G160" s="25">
        <v>0.14268494191001899</v>
      </c>
      <c r="H160" s="29"/>
    </row>
    <row r="161" spans="2:8" x14ac:dyDescent="0.2">
      <c r="B161" s="23" t="s">
        <v>631</v>
      </c>
      <c r="C161" s="23" t="s">
        <v>632</v>
      </c>
      <c r="D161" s="23" t="s">
        <v>315</v>
      </c>
      <c r="E161" s="37">
        <v>331</v>
      </c>
      <c r="F161" s="24">
        <v>16.814800000000002</v>
      </c>
      <c r="G161" s="25">
        <v>0.14261009510308201</v>
      </c>
      <c r="H161" s="29"/>
    </row>
    <row r="162" spans="2:8" x14ac:dyDescent="0.2">
      <c r="B162" s="23" t="s">
        <v>597</v>
      </c>
      <c r="C162" s="23" t="s">
        <v>598</v>
      </c>
      <c r="D162" s="23" t="s">
        <v>397</v>
      </c>
      <c r="E162" s="37">
        <v>414</v>
      </c>
      <c r="F162" s="24">
        <v>16.717320000000001</v>
      </c>
      <c r="G162" s="25">
        <v>0.14178334533081899</v>
      </c>
      <c r="H162" s="29"/>
    </row>
    <row r="163" spans="2:8" x14ac:dyDescent="0.2">
      <c r="B163" s="23" t="s">
        <v>454</v>
      </c>
      <c r="C163" s="23" t="s">
        <v>455</v>
      </c>
      <c r="D163" s="23" t="s">
        <v>456</v>
      </c>
      <c r="E163" s="37">
        <v>3291</v>
      </c>
      <c r="F163" s="24">
        <v>16.589931</v>
      </c>
      <c r="G163" s="25">
        <v>0.14070293061253</v>
      </c>
      <c r="H163" s="29"/>
    </row>
    <row r="164" spans="2:8" x14ac:dyDescent="0.2">
      <c r="B164" s="23" t="s">
        <v>605</v>
      </c>
      <c r="C164" s="23" t="s">
        <v>606</v>
      </c>
      <c r="D164" s="23" t="s">
        <v>397</v>
      </c>
      <c r="E164" s="37">
        <v>440</v>
      </c>
      <c r="F164" s="24">
        <v>16.478439999999999</v>
      </c>
      <c r="G164" s="25">
        <v>0.139757350402647</v>
      </c>
      <c r="H164" s="29"/>
    </row>
    <row r="165" spans="2:8" x14ac:dyDescent="0.2">
      <c r="B165" s="23" t="s">
        <v>675</v>
      </c>
      <c r="C165" s="23" t="s">
        <v>676</v>
      </c>
      <c r="D165" s="23" t="s">
        <v>260</v>
      </c>
      <c r="E165" s="37">
        <v>1211</v>
      </c>
      <c r="F165" s="24">
        <v>16.323069</v>
      </c>
      <c r="G165" s="25">
        <v>0.13843961405810201</v>
      </c>
      <c r="H165" s="29"/>
    </row>
    <row r="166" spans="2:8" x14ac:dyDescent="0.2">
      <c r="B166" s="23" t="s">
        <v>479</v>
      </c>
      <c r="C166" s="23" t="s">
        <v>480</v>
      </c>
      <c r="D166" s="23" t="s">
        <v>312</v>
      </c>
      <c r="E166" s="37">
        <v>3222</v>
      </c>
      <c r="F166" s="24">
        <v>16.179272999999998</v>
      </c>
      <c r="G166" s="25">
        <v>0.137220047888094</v>
      </c>
      <c r="H166" s="29"/>
    </row>
    <row r="167" spans="2:8" x14ac:dyDescent="0.2">
      <c r="B167" s="23" t="s">
        <v>625</v>
      </c>
      <c r="C167" s="23" t="s">
        <v>626</v>
      </c>
      <c r="D167" s="23" t="s">
        <v>561</v>
      </c>
      <c r="E167" s="37">
        <v>595</v>
      </c>
      <c r="F167" s="24">
        <v>16.176860000000001</v>
      </c>
      <c r="G167" s="25">
        <v>0.137199582693177</v>
      </c>
      <c r="H167" s="29"/>
    </row>
    <row r="168" spans="2:8" x14ac:dyDescent="0.2">
      <c r="B168" s="23" t="s">
        <v>613</v>
      </c>
      <c r="C168" s="23" t="s">
        <v>614</v>
      </c>
      <c r="D168" s="23" t="s">
        <v>291</v>
      </c>
      <c r="E168" s="37">
        <v>21716</v>
      </c>
      <c r="F168" s="24">
        <v>16.0090352</v>
      </c>
      <c r="G168" s="25">
        <v>0.13577622287393201</v>
      </c>
      <c r="H168" s="29"/>
    </row>
    <row r="169" spans="2:8" x14ac:dyDescent="0.2">
      <c r="B169" s="23" t="s">
        <v>806</v>
      </c>
      <c r="C169" s="23" t="s">
        <v>807</v>
      </c>
      <c r="D169" s="23" t="s">
        <v>416</v>
      </c>
      <c r="E169" s="37">
        <v>3318</v>
      </c>
      <c r="F169" s="24">
        <v>15.97617</v>
      </c>
      <c r="G169" s="25">
        <v>0.13549748573179601</v>
      </c>
      <c r="H169" s="29"/>
    </row>
    <row r="170" spans="2:8" x14ac:dyDescent="0.2">
      <c r="B170" s="23" t="s">
        <v>816</v>
      </c>
      <c r="C170" s="23" t="s">
        <v>817</v>
      </c>
      <c r="D170" s="23" t="s">
        <v>286</v>
      </c>
      <c r="E170" s="37">
        <v>753</v>
      </c>
      <c r="F170" s="24">
        <v>15.544931999999999</v>
      </c>
      <c r="G170" s="25">
        <v>0.13184005940546101</v>
      </c>
      <c r="H170" s="29"/>
    </row>
    <row r="171" spans="2:8" x14ac:dyDescent="0.2">
      <c r="B171" s="23" t="s">
        <v>580</v>
      </c>
      <c r="C171" s="23" t="s">
        <v>581</v>
      </c>
      <c r="D171" s="23" t="s">
        <v>456</v>
      </c>
      <c r="E171" s="37">
        <v>977</v>
      </c>
      <c r="F171" s="24">
        <v>14.716551000000001</v>
      </c>
      <c r="G171" s="25">
        <v>0.124814374104917</v>
      </c>
      <c r="H171" s="29"/>
    </row>
    <row r="172" spans="2:8" x14ac:dyDescent="0.2">
      <c r="B172" s="23" t="s">
        <v>601</v>
      </c>
      <c r="C172" s="23" t="s">
        <v>602</v>
      </c>
      <c r="D172" s="23" t="s">
        <v>421</v>
      </c>
      <c r="E172" s="37">
        <v>1519</v>
      </c>
      <c r="F172" s="24">
        <v>14.424424</v>
      </c>
      <c r="G172" s="25">
        <v>0.122336779411422</v>
      </c>
      <c r="H172" s="29"/>
    </row>
    <row r="173" spans="2:8" x14ac:dyDescent="0.2">
      <c r="B173" s="23" t="s">
        <v>633</v>
      </c>
      <c r="C173" s="23" t="s">
        <v>634</v>
      </c>
      <c r="D173" s="23" t="s">
        <v>297</v>
      </c>
      <c r="E173" s="37">
        <v>885</v>
      </c>
      <c r="F173" s="24">
        <v>14.254695</v>
      </c>
      <c r="G173" s="25">
        <v>0.120897269644327</v>
      </c>
      <c r="H173" s="29"/>
    </row>
    <row r="174" spans="2:8" x14ac:dyDescent="0.2">
      <c r="B174" s="23" t="s">
        <v>607</v>
      </c>
      <c r="C174" s="23" t="s">
        <v>608</v>
      </c>
      <c r="D174" s="23" t="s">
        <v>283</v>
      </c>
      <c r="E174" s="37">
        <v>4843</v>
      </c>
      <c r="F174" s="24">
        <v>14.153667499999999</v>
      </c>
      <c r="G174" s="25">
        <v>0.120040432727859</v>
      </c>
      <c r="H174" s="29"/>
    </row>
    <row r="175" spans="2:8" x14ac:dyDescent="0.2">
      <c r="B175" s="23" t="s">
        <v>687</v>
      </c>
      <c r="C175" s="23" t="s">
        <v>688</v>
      </c>
      <c r="D175" s="23" t="s">
        <v>294</v>
      </c>
      <c r="E175" s="37">
        <v>2802</v>
      </c>
      <c r="F175" s="24">
        <v>13.990386000000001</v>
      </c>
      <c r="G175" s="25">
        <v>0.118655605656257</v>
      </c>
      <c r="H175" s="29"/>
    </row>
    <row r="176" spans="2:8" x14ac:dyDescent="0.2">
      <c r="B176" s="23" t="s">
        <v>652</v>
      </c>
      <c r="C176" s="23" t="s">
        <v>653</v>
      </c>
      <c r="D176" s="23" t="s">
        <v>416</v>
      </c>
      <c r="E176" s="37">
        <v>1329</v>
      </c>
      <c r="F176" s="24">
        <v>13.709963999999999</v>
      </c>
      <c r="G176" s="25">
        <v>0.116277283696495</v>
      </c>
      <c r="H176" s="29"/>
    </row>
    <row r="177" spans="2:8" x14ac:dyDescent="0.2">
      <c r="B177" s="23" t="s">
        <v>644</v>
      </c>
      <c r="C177" s="23" t="s">
        <v>645</v>
      </c>
      <c r="D177" s="23" t="s">
        <v>397</v>
      </c>
      <c r="E177" s="37">
        <v>856</v>
      </c>
      <c r="F177" s="24">
        <v>13.68744</v>
      </c>
      <c r="G177" s="25">
        <v>0.116086252594008</v>
      </c>
      <c r="H177" s="29"/>
    </row>
    <row r="178" spans="2:8" x14ac:dyDescent="0.2">
      <c r="B178" s="23" t="s">
        <v>654</v>
      </c>
      <c r="C178" s="23" t="s">
        <v>655</v>
      </c>
      <c r="D178" s="23" t="s">
        <v>445</v>
      </c>
      <c r="E178" s="37">
        <v>5508</v>
      </c>
      <c r="F178" s="24">
        <v>13.684626</v>
      </c>
      <c r="G178" s="25">
        <v>0.116062386428034</v>
      </c>
      <c r="H178" s="29"/>
    </row>
    <row r="179" spans="2:8" x14ac:dyDescent="0.2">
      <c r="B179" s="23" t="s">
        <v>639</v>
      </c>
      <c r="C179" s="23" t="s">
        <v>640</v>
      </c>
      <c r="D179" s="23" t="s">
        <v>349</v>
      </c>
      <c r="E179" s="37">
        <v>2609</v>
      </c>
      <c r="F179" s="24">
        <v>13.294159499999999</v>
      </c>
      <c r="G179" s="25">
        <v>0.112750752349748</v>
      </c>
      <c r="H179" s="29"/>
    </row>
    <row r="180" spans="2:8" x14ac:dyDescent="0.2">
      <c r="B180" s="23" t="s">
        <v>804</v>
      </c>
      <c r="C180" s="23" t="s">
        <v>805</v>
      </c>
      <c r="D180" s="23" t="s">
        <v>283</v>
      </c>
      <c r="E180" s="37">
        <v>689</v>
      </c>
      <c r="F180" s="24">
        <v>12.639704999999999</v>
      </c>
      <c r="G180" s="25">
        <v>0.107200176756482</v>
      </c>
      <c r="H180" s="29"/>
    </row>
    <row r="181" spans="2:8" x14ac:dyDescent="0.2">
      <c r="B181" s="23" t="s">
        <v>810</v>
      </c>
      <c r="C181" s="23" t="s">
        <v>811</v>
      </c>
      <c r="D181" s="23" t="s">
        <v>252</v>
      </c>
      <c r="E181" s="37">
        <v>4323</v>
      </c>
      <c r="F181" s="24">
        <v>12.525892499999999</v>
      </c>
      <c r="G181" s="25">
        <v>0.10623490738373199</v>
      </c>
      <c r="H181" s="29"/>
    </row>
    <row r="182" spans="2:8" x14ac:dyDescent="0.2">
      <c r="B182" s="23" t="s">
        <v>535</v>
      </c>
      <c r="C182" s="23" t="s">
        <v>536</v>
      </c>
      <c r="D182" s="23" t="s">
        <v>263</v>
      </c>
      <c r="E182" s="37">
        <v>1103</v>
      </c>
      <c r="F182" s="24">
        <v>12.295140999999999</v>
      </c>
      <c r="G182" s="25">
        <v>0.104277852089576</v>
      </c>
      <c r="H182" s="29"/>
    </row>
    <row r="183" spans="2:8" x14ac:dyDescent="0.2">
      <c r="B183" s="23" t="s">
        <v>441</v>
      </c>
      <c r="C183" s="23" t="s">
        <v>442</v>
      </c>
      <c r="D183" s="23" t="s">
        <v>263</v>
      </c>
      <c r="E183" s="37">
        <v>306</v>
      </c>
      <c r="F183" s="24">
        <v>12.282228</v>
      </c>
      <c r="G183" s="25">
        <v>0.104168334036547</v>
      </c>
      <c r="H183" s="29"/>
    </row>
    <row r="184" spans="2:8" x14ac:dyDescent="0.2">
      <c r="B184" s="23" t="s">
        <v>658</v>
      </c>
      <c r="C184" s="23" t="s">
        <v>659</v>
      </c>
      <c r="D184" s="23" t="s">
        <v>416</v>
      </c>
      <c r="E184" s="37">
        <v>586</v>
      </c>
      <c r="F184" s="24">
        <v>12.206379999999999</v>
      </c>
      <c r="G184" s="25">
        <v>0.103525050114444</v>
      </c>
      <c r="H184" s="29"/>
    </row>
    <row r="185" spans="2:8" x14ac:dyDescent="0.2">
      <c r="B185" s="23" t="s">
        <v>844</v>
      </c>
      <c r="C185" s="23" t="s">
        <v>845</v>
      </c>
      <c r="D185" s="23" t="s">
        <v>286</v>
      </c>
      <c r="E185" s="37">
        <v>477</v>
      </c>
      <c r="F185" s="24">
        <v>12.204522000000001</v>
      </c>
      <c r="G185" s="25">
        <v>0.103509291999171</v>
      </c>
      <c r="H185" s="29"/>
    </row>
    <row r="186" spans="2:8" x14ac:dyDescent="0.2">
      <c r="B186" s="23" t="s">
        <v>729</v>
      </c>
      <c r="C186" s="23" t="s">
        <v>730</v>
      </c>
      <c r="D186" s="23" t="s">
        <v>408</v>
      </c>
      <c r="E186" s="37">
        <v>790</v>
      </c>
      <c r="F186" s="24">
        <v>12.166</v>
      </c>
      <c r="G186" s="25">
        <v>0.103182578265819</v>
      </c>
      <c r="H186" s="29"/>
    </row>
    <row r="187" spans="2:8" x14ac:dyDescent="0.2">
      <c r="B187" s="23" t="s">
        <v>637</v>
      </c>
      <c r="C187" s="23" t="s">
        <v>638</v>
      </c>
      <c r="D187" s="23" t="s">
        <v>283</v>
      </c>
      <c r="E187" s="37">
        <v>5049</v>
      </c>
      <c r="F187" s="24">
        <v>12.127698000000001</v>
      </c>
      <c r="G187" s="25">
        <v>0.102857730401875</v>
      </c>
      <c r="H187" s="29"/>
    </row>
    <row r="188" spans="2:8" x14ac:dyDescent="0.2">
      <c r="B188" s="23" t="s">
        <v>812</v>
      </c>
      <c r="C188" s="23" t="s">
        <v>813</v>
      </c>
      <c r="D188" s="23" t="s">
        <v>252</v>
      </c>
      <c r="E188" s="37">
        <v>5012</v>
      </c>
      <c r="F188" s="24">
        <v>12.021281999999999</v>
      </c>
      <c r="G188" s="25">
        <v>0.101955192406747</v>
      </c>
      <c r="H188" s="29"/>
    </row>
    <row r="189" spans="2:8" x14ac:dyDescent="0.2">
      <c r="B189" s="23" t="s">
        <v>705</v>
      </c>
      <c r="C189" s="23" t="s">
        <v>706</v>
      </c>
      <c r="D189" s="23" t="s">
        <v>286</v>
      </c>
      <c r="E189" s="37">
        <v>46</v>
      </c>
      <c r="F189" s="24">
        <v>11.9209</v>
      </c>
      <c r="G189" s="25">
        <v>0.101103830120746</v>
      </c>
      <c r="H189" s="29"/>
    </row>
    <row r="190" spans="2:8" x14ac:dyDescent="0.2">
      <c r="B190" s="23" t="s">
        <v>670</v>
      </c>
      <c r="C190" s="23" t="s">
        <v>671</v>
      </c>
      <c r="D190" s="23" t="s">
        <v>588</v>
      </c>
      <c r="E190" s="37">
        <v>937</v>
      </c>
      <c r="F190" s="24">
        <v>11.915829</v>
      </c>
      <c r="G190" s="25">
        <v>0.101060821830891</v>
      </c>
      <c r="H190" s="29"/>
    </row>
    <row r="191" spans="2:8" x14ac:dyDescent="0.2">
      <c r="B191" s="23" t="s">
        <v>840</v>
      </c>
      <c r="C191" s="23" t="s">
        <v>841</v>
      </c>
      <c r="D191" s="23" t="s">
        <v>286</v>
      </c>
      <c r="E191" s="37">
        <v>701</v>
      </c>
      <c r="F191" s="24">
        <v>11.889661</v>
      </c>
      <c r="G191" s="25">
        <v>0.100838885146026</v>
      </c>
      <c r="H191" s="29"/>
    </row>
    <row r="192" spans="2:8" x14ac:dyDescent="0.2">
      <c r="B192" s="23" t="s">
        <v>842</v>
      </c>
      <c r="C192" s="23" t="s">
        <v>843</v>
      </c>
      <c r="D192" s="23" t="s">
        <v>286</v>
      </c>
      <c r="E192" s="37">
        <v>1214</v>
      </c>
      <c r="F192" s="24">
        <v>11.800079999999999</v>
      </c>
      <c r="G192" s="25">
        <v>0.10007912856673699</v>
      </c>
      <c r="H192" s="29"/>
    </row>
    <row r="193" spans="2:8" x14ac:dyDescent="0.2">
      <c r="B193" s="23" t="s">
        <v>808</v>
      </c>
      <c r="C193" s="23" t="s">
        <v>809</v>
      </c>
      <c r="D193" s="23" t="s">
        <v>421</v>
      </c>
      <c r="E193" s="37">
        <v>1038</v>
      </c>
      <c r="F193" s="24">
        <v>11.619372</v>
      </c>
      <c r="G193" s="25">
        <v>9.8546503434955302E-2</v>
      </c>
      <c r="H193" s="29"/>
    </row>
    <row r="194" spans="2:8" x14ac:dyDescent="0.2">
      <c r="B194" s="23" t="s">
        <v>725</v>
      </c>
      <c r="C194" s="23" t="s">
        <v>726</v>
      </c>
      <c r="D194" s="23" t="s">
        <v>260</v>
      </c>
      <c r="E194" s="37">
        <v>768</v>
      </c>
      <c r="F194" s="24">
        <v>11.586816000000001</v>
      </c>
      <c r="G194" s="25">
        <v>9.8270388687460505E-2</v>
      </c>
      <c r="H194" s="29"/>
    </row>
    <row r="195" spans="2:8" x14ac:dyDescent="0.2">
      <c r="B195" s="23" t="s">
        <v>662</v>
      </c>
      <c r="C195" s="23" t="s">
        <v>663</v>
      </c>
      <c r="D195" s="23" t="s">
        <v>424</v>
      </c>
      <c r="E195" s="37">
        <v>117</v>
      </c>
      <c r="F195" s="24">
        <v>11.56077</v>
      </c>
      <c r="G195" s="25">
        <v>9.8049486711995107E-2</v>
      </c>
      <c r="H195" s="29"/>
    </row>
    <row r="196" spans="2:8" x14ac:dyDescent="0.2">
      <c r="B196" s="23" t="s">
        <v>627</v>
      </c>
      <c r="C196" s="23" t="s">
        <v>628</v>
      </c>
      <c r="D196" s="23" t="s">
        <v>456</v>
      </c>
      <c r="E196" s="37">
        <v>784</v>
      </c>
      <c r="F196" s="24">
        <v>11.534992000000001</v>
      </c>
      <c r="G196" s="25">
        <v>9.7830857704717694E-2</v>
      </c>
      <c r="H196" s="29"/>
    </row>
    <row r="197" spans="2:8" x14ac:dyDescent="0.2">
      <c r="B197" s="23" t="s">
        <v>901</v>
      </c>
      <c r="C197" s="23" t="s">
        <v>902</v>
      </c>
      <c r="D197" s="23" t="s">
        <v>763</v>
      </c>
      <c r="E197" s="37">
        <v>28812</v>
      </c>
      <c r="F197" s="24">
        <v>11.510394</v>
      </c>
      <c r="G197" s="25">
        <v>9.7622236542447297E-2</v>
      </c>
      <c r="H197" s="29"/>
    </row>
    <row r="198" spans="2:8" x14ac:dyDescent="0.2">
      <c r="B198" s="23" t="s">
        <v>664</v>
      </c>
      <c r="C198" s="23" t="s">
        <v>665</v>
      </c>
      <c r="D198" s="23" t="s">
        <v>252</v>
      </c>
      <c r="E198" s="37">
        <v>8264</v>
      </c>
      <c r="F198" s="24">
        <v>11.3208536</v>
      </c>
      <c r="G198" s="25">
        <v>9.6014701842666403E-2</v>
      </c>
      <c r="H198" s="29"/>
    </row>
    <row r="199" spans="2:8" x14ac:dyDescent="0.2">
      <c r="B199" s="23" t="s">
        <v>775</v>
      </c>
      <c r="C199" s="23" t="s">
        <v>776</v>
      </c>
      <c r="D199" s="23" t="s">
        <v>334</v>
      </c>
      <c r="E199" s="37">
        <v>4644</v>
      </c>
      <c r="F199" s="24">
        <v>11.182752000000001</v>
      </c>
      <c r="G199" s="25">
        <v>9.48434311579191E-2</v>
      </c>
      <c r="H199" s="29"/>
    </row>
    <row r="200" spans="2:8" x14ac:dyDescent="0.2">
      <c r="B200" s="23" t="s">
        <v>818</v>
      </c>
      <c r="C200" s="23" t="s">
        <v>819</v>
      </c>
      <c r="D200" s="23" t="s">
        <v>354</v>
      </c>
      <c r="E200" s="37">
        <v>1798</v>
      </c>
      <c r="F200" s="24">
        <v>11.174569999999999</v>
      </c>
      <c r="G200" s="25">
        <v>9.4774037778388401E-2</v>
      </c>
      <c r="H200" s="29"/>
    </row>
    <row r="201" spans="2:8" x14ac:dyDescent="0.2">
      <c r="B201" s="23" t="s">
        <v>822</v>
      </c>
      <c r="C201" s="23" t="s">
        <v>823</v>
      </c>
      <c r="D201" s="23" t="s">
        <v>312</v>
      </c>
      <c r="E201" s="37">
        <v>2463</v>
      </c>
      <c r="F201" s="24">
        <v>11.169705</v>
      </c>
      <c r="G201" s="25">
        <v>9.4732776620796502E-2</v>
      </c>
      <c r="H201" s="29"/>
    </row>
    <row r="202" spans="2:8" x14ac:dyDescent="0.2">
      <c r="B202" s="23" t="s">
        <v>646</v>
      </c>
      <c r="C202" s="23" t="s">
        <v>647</v>
      </c>
      <c r="D202" s="23" t="s">
        <v>283</v>
      </c>
      <c r="E202" s="37">
        <v>1748</v>
      </c>
      <c r="F202" s="24">
        <v>11.107666</v>
      </c>
      <c r="G202" s="25">
        <v>9.4206609928947596E-2</v>
      </c>
      <c r="H202" s="29"/>
    </row>
    <row r="203" spans="2:8" x14ac:dyDescent="0.2">
      <c r="B203" s="23" t="s">
        <v>650</v>
      </c>
      <c r="C203" s="23" t="s">
        <v>651</v>
      </c>
      <c r="D203" s="23" t="s">
        <v>283</v>
      </c>
      <c r="E203" s="37">
        <v>3851</v>
      </c>
      <c r="F203" s="24">
        <v>11.017711</v>
      </c>
      <c r="G203" s="25">
        <v>9.3443681371664894E-2</v>
      </c>
      <c r="H203" s="29"/>
    </row>
    <row r="204" spans="2:8" x14ac:dyDescent="0.2">
      <c r="B204" s="23" t="s">
        <v>719</v>
      </c>
      <c r="C204" s="23" t="s">
        <v>720</v>
      </c>
      <c r="D204" s="23" t="s">
        <v>286</v>
      </c>
      <c r="E204" s="37">
        <v>391</v>
      </c>
      <c r="F204" s="24">
        <v>10.967941</v>
      </c>
      <c r="G204" s="25">
        <v>9.3021570824213806E-2</v>
      </c>
      <c r="H204" s="29"/>
    </row>
    <row r="205" spans="2:8" x14ac:dyDescent="0.2">
      <c r="B205" s="23" t="s">
        <v>485</v>
      </c>
      <c r="C205" s="23" t="s">
        <v>486</v>
      </c>
      <c r="D205" s="23" t="s">
        <v>487</v>
      </c>
      <c r="E205" s="37">
        <v>521</v>
      </c>
      <c r="F205" s="24">
        <v>10.759691999999999</v>
      </c>
      <c r="G205" s="25">
        <v>9.1255364286216195E-2</v>
      </c>
      <c r="H205" s="29"/>
    </row>
    <row r="206" spans="2:8" x14ac:dyDescent="0.2">
      <c r="B206" s="23" t="s">
        <v>666</v>
      </c>
      <c r="C206" s="23" t="s">
        <v>667</v>
      </c>
      <c r="D206" s="23" t="s">
        <v>349</v>
      </c>
      <c r="E206" s="37">
        <v>1464</v>
      </c>
      <c r="F206" s="24">
        <v>10.623516</v>
      </c>
      <c r="G206" s="25">
        <v>9.0100425047524302E-2</v>
      </c>
      <c r="H206" s="29"/>
    </row>
    <row r="207" spans="2:8" x14ac:dyDescent="0.2">
      <c r="B207" s="23" t="s">
        <v>741</v>
      </c>
      <c r="C207" s="23" t="s">
        <v>742</v>
      </c>
      <c r="D207" s="23" t="s">
        <v>365</v>
      </c>
      <c r="E207" s="37">
        <v>5814</v>
      </c>
      <c r="F207" s="24">
        <v>10.335547800000001</v>
      </c>
      <c r="G207" s="25">
        <v>8.7658102070821406E-2</v>
      </c>
      <c r="H207" s="29"/>
    </row>
    <row r="208" spans="2:8" x14ac:dyDescent="0.2">
      <c r="B208" s="23" t="s">
        <v>691</v>
      </c>
      <c r="C208" s="23" t="s">
        <v>692</v>
      </c>
      <c r="D208" s="23" t="s">
        <v>433</v>
      </c>
      <c r="E208" s="37">
        <v>151</v>
      </c>
      <c r="F208" s="24">
        <v>10.334440000000001</v>
      </c>
      <c r="G208" s="25">
        <v>8.7648706570229398E-2</v>
      </c>
      <c r="H208" s="29"/>
    </row>
    <row r="209" spans="2:8" x14ac:dyDescent="0.2">
      <c r="B209" s="23" t="s">
        <v>814</v>
      </c>
      <c r="C209" s="23" t="s">
        <v>815</v>
      </c>
      <c r="D209" s="23" t="s">
        <v>354</v>
      </c>
      <c r="E209" s="37">
        <v>1528</v>
      </c>
      <c r="F209" s="24">
        <v>10.2376</v>
      </c>
      <c r="G209" s="25">
        <v>8.6827384781698894E-2</v>
      </c>
      <c r="H209" s="29"/>
    </row>
    <row r="210" spans="2:8" x14ac:dyDescent="0.2">
      <c r="B210" s="23" t="s">
        <v>695</v>
      </c>
      <c r="C210" s="23" t="s">
        <v>696</v>
      </c>
      <c r="D210" s="23" t="s">
        <v>315</v>
      </c>
      <c r="E210" s="37">
        <v>574</v>
      </c>
      <c r="F210" s="24">
        <v>10.212607999999999</v>
      </c>
      <c r="G210" s="25">
        <v>8.6615422016943097E-2</v>
      </c>
      <c r="H210" s="29"/>
    </row>
    <row r="211" spans="2:8" x14ac:dyDescent="0.2">
      <c r="B211" s="23" t="s">
        <v>483</v>
      </c>
      <c r="C211" s="23" t="s">
        <v>484</v>
      </c>
      <c r="D211" s="23" t="s">
        <v>283</v>
      </c>
      <c r="E211" s="37">
        <v>11669</v>
      </c>
      <c r="F211" s="24">
        <v>10.178868700000001</v>
      </c>
      <c r="G211" s="25">
        <v>8.6329271436400207E-2</v>
      </c>
      <c r="H211" s="29"/>
    </row>
    <row r="212" spans="2:8" x14ac:dyDescent="0.2">
      <c r="B212" s="23" t="s">
        <v>826</v>
      </c>
      <c r="C212" s="23" t="s">
        <v>827</v>
      </c>
      <c r="D212" s="23" t="s">
        <v>276</v>
      </c>
      <c r="E212" s="37">
        <v>1344</v>
      </c>
      <c r="F212" s="24">
        <v>10.133760000000001</v>
      </c>
      <c r="G212" s="25">
        <v>8.5946694421093706E-2</v>
      </c>
      <c r="H212" s="29"/>
    </row>
    <row r="213" spans="2:8" x14ac:dyDescent="0.2">
      <c r="B213" s="23" t="s">
        <v>677</v>
      </c>
      <c r="C213" s="23" t="s">
        <v>678</v>
      </c>
      <c r="D213" s="23" t="s">
        <v>416</v>
      </c>
      <c r="E213" s="37">
        <v>263</v>
      </c>
      <c r="F213" s="24">
        <v>10.111824</v>
      </c>
      <c r="G213" s="25">
        <v>8.5760650278660797E-2</v>
      </c>
      <c r="H213" s="29"/>
    </row>
    <row r="214" spans="2:8" x14ac:dyDescent="0.2">
      <c r="B214" s="23" t="s">
        <v>481</v>
      </c>
      <c r="C214" s="23" t="s">
        <v>482</v>
      </c>
      <c r="D214" s="23" t="s">
        <v>456</v>
      </c>
      <c r="E214" s="37">
        <v>1488</v>
      </c>
      <c r="F214" s="24">
        <v>10.07376</v>
      </c>
      <c r="G214" s="25">
        <v>8.5437820946167795E-2</v>
      </c>
      <c r="H214" s="29"/>
    </row>
    <row r="215" spans="2:8" x14ac:dyDescent="0.2">
      <c r="B215" s="23" t="s">
        <v>697</v>
      </c>
      <c r="C215" s="23" t="s">
        <v>698</v>
      </c>
      <c r="D215" s="23" t="s">
        <v>266</v>
      </c>
      <c r="E215" s="37">
        <v>4029</v>
      </c>
      <c r="F215" s="24">
        <v>10.058398499999999</v>
      </c>
      <c r="G215" s="25">
        <v>8.5307536614749796E-2</v>
      </c>
      <c r="H215" s="29"/>
    </row>
    <row r="216" spans="2:8" x14ac:dyDescent="0.2">
      <c r="B216" s="23" t="s">
        <v>648</v>
      </c>
      <c r="C216" s="23" t="s">
        <v>649</v>
      </c>
      <c r="D216" s="23" t="s">
        <v>456</v>
      </c>
      <c r="E216" s="37">
        <v>891</v>
      </c>
      <c r="F216" s="24">
        <v>10.037115</v>
      </c>
      <c r="G216" s="25">
        <v>8.5127026471356698E-2</v>
      </c>
      <c r="H216" s="29"/>
    </row>
    <row r="217" spans="2:8" x14ac:dyDescent="0.2">
      <c r="B217" s="23" t="s">
        <v>701</v>
      </c>
      <c r="C217" s="23" t="s">
        <v>702</v>
      </c>
      <c r="D217" s="23" t="s">
        <v>397</v>
      </c>
      <c r="E217" s="37">
        <v>265</v>
      </c>
      <c r="F217" s="24">
        <v>9.6369900000000008</v>
      </c>
      <c r="G217" s="25">
        <v>8.1733476485444295E-2</v>
      </c>
      <c r="H217" s="29"/>
    </row>
    <row r="218" spans="2:8" x14ac:dyDescent="0.2">
      <c r="B218" s="23" t="s">
        <v>711</v>
      </c>
      <c r="C218" s="23" t="s">
        <v>712</v>
      </c>
      <c r="D218" s="23" t="s">
        <v>433</v>
      </c>
      <c r="E218" s="37">
        <v>311</v>
      </c>
      <c r="F218" s="24">
        <v>9.4180130000000002</v>
      </c>
      <c r="G218" s="25">
        <v>7.9876283370129905E-2</v>
      </c>
      <c r="H218" s="29"/>
    </row>
    <row r="219" spans="2:8" x14ac:dyDescent="0.2">
      <c r="B219" s="23" t="s">
        <v>834</v>
      </c>
      <c r="C219" s="23" t="s">
        <v>835</v>
      </c>
      <c r="D219" s="23" t="s">
        <v>341</v>
      </c>
      <c r="E219" s="37">
        <v>655</v>
      </c>
      <c r="F219" s="24">
        <v>9.2662849999999999</v>
      </c>
      <c r="G219" s="25">
        <v>7.8589444126737198E-2</v>
      </c>
      <c r="H219" s="29"/>
    </row>
    <row r="220" spans="2:8" x14ac:dyDescent="0.2">
      <c r="B220" s="23" t="s">
        <v>877</v>
      </c>
      <c r="C220" s="23" t="s">
        <v>878</v>
      </c>
      <c r="D220" s="23" t="s">
        <v>286</v>
      </c>
      <c r="E220" s="37">
        <v>76</v>
      </c>
      <c r="F220" s="24">
        <v>9.1405200000000004</v>
      </c>
      <c r="G220" s="25">
        <v>7.7522802917169495E-2</v>
      </c>
      <c r="H220" s="29"/>
    </row>
    <row r="221" spans="2:8" x14ac:dyDescent="0.2">
      <c r="B221" s="23" t="s">
        <v>699</v>
      </c>
      <c r="C221" s="23" t="s">
        <v>700</v>
      </c>
      <c r="D221" s="23" t="s">
        <v>445</v>
      </c>
      <c r="E221" s="37">
        <v>1773</v>
      </c>
      <c r="F221" s="24">
        <v>9.0414135000000009</v>
      </c>
      <c r="G221" s="25">
        <v>7.6682258433123707E-2</v>
      </c>
      <c r="H221" s="29"/>
    </row>
    <row r="222" spans="2:8" x14ac:dyDescent="0.2">
      <c r="B222" s="23" t="s">
        <v>848</v>
      </c>
      <c r="C222" s="23" t="s">
        <v>849</v>
      </c>
      <c r="D222" s="23" t="s">
        <v>252</v>
      </c>
      <c r="E222" s="37">
        <v>6395</v>
      </c>
      <c r="F222" s="24">
        <v>9.0393325000000004</v>
      </c>
      <c r="G222" s="25">
        <v>7.6664609004768305E-2</v>
      </c>
      <c r="H222" s="29"/>
    </row>
    <row r="223" spans="2:8" x14ac:dyDescent="0.2">
      <c r="B223" s="23" t="s">
        <v>707</v>
      </c>
      <c r="C223" s="23" t="s">
        <v>708</v>
      </c>
      <c r="D223" s="23" t="s">
        <v>416</v>
      </c>
      <c r="E223" s="37">
        <v>2181</v>
      </c>
      <c r="F223" s="24">
        <v>8.9922629999999995</v>
      </c>
      <c r="G223" s="25">
        <v>7.6265402004301194E-2</v>
      </c>
      <c r="H223" s="29"/>
    </row>
    <row r="224" spans="2:8" x14ac:dyDescent="0.2">
      <c r="B224" s="23" t="s">
        <v>582</v>
      </c>
      <c r="C224" s="23" t="s">
        <v>583</v>
      </c>
      <c r="D224" s="23" t="s">
        <v>263</v>
      </c>
      <c r="E224" s="37">
        <v>437</v>
      </c>
      <c r="F224" s="24">
        <v>8.9716100000000001</v>
      </c>
      <c r="G224" s="25">
        <v>7.6090239273007093E-2</v>
      </c>
      <c r="H224" s="29"/>
    </row>
    <row r="225" spans="2:8" x14ac:dyDescent="0.2">
      <c r="B225" s="23" t="s">
        <v>891</v>
      </c>
      <c r="C225" s="23" t="s">
        <v>892</v>
      </c>
      <c r="D225" s="23" t="s">
        <v>286</v>
      </c>
      <c r="E225" s="37">
        <v>752</v>
      </c>
      <c r="F225" s="24">
        <v>8.8412640000000007</v>
      </c>
      <c r="G225" s="25">
        <v>7.4984745573628803E-2</v>
      </c>
      <c r="H225" s="29"/>
    </row>
    <row r="226" spans="2:8" x14ac:dyDescent="0.2">
      <c r="B226" s="23" t="s">
        <v>713</v>
      </c>
      <c r="C226" s="23" t="s">
        <v>714</v>
      </c>
      <c r="D226" s="23" t="s">
        <v>424</v>
      </c>
      <c r="E226" s="37">
        <v>270</v>
      </c>
      <c r="F226" s="24">
        <v>8.8038900000000009</v>
      </c>
      <c r="G226" s="25">
        <v>7.4667768286097405E-2</v>
      </c>
      <c r="H226" s="29"/>
    </row>
    <row r="227" spans="2:8" x14ac:dyDescent="0.2">
      <c r="B227" s="23" t="s">
        <v>747</v>
      </c>
      <c r="C227" s="23" t="s">
        <v>748</v>
      </c>
      <c r="D227" s="23" t="s">
        <v>286</v>
      </c>
      <c r="E227" s="37">
        <v>383</v>
      </c>
      <c r="F227" s="24">
        <v>8.7438900000000004</v>
      </c>
      <c r="G227" s="25">
        <v>7.4158894811171494E-2</v>
      </c>
      <c r="H227" s="29"/>
    </row>
    <row r="228" spans="2:8" x14ac:dyDescent="0.2">
      <c r="B228" s="23" t="s">
        <v>824</v>
      </c>
      <c r="C228" s="23" t="s">
        <v>825</v>
      </c>
      <c r="D228" s="23" t="s">
        <v>421</v>
      </c>
      <c r="E228" s="37">
        <v>3787</v>
      </c>
      <c r="F228" s="24">
        <v>8.6165611000000002</v>
      </c>
      <c r="G228" s="25">
        <v>7.30789898144798E-2</v>
      </c>
      <c r="H228" s="29"/>
    </row>
    <row r="229" spans="2:8" x14ac:dyDescent="0.2">
      <c r="B229" s="23" t="s">
        <v>721</v>
      </c>
      <c r="C229" s="23" t="s">
        <v>722</v>
      </c>
      <c r="D229" s="23" t="s">
        <v>297</v>
      </c>
      <c r="E229" s="37">
        <v>2089</v>
      </c>
      <c r="F229" s="24">
        <v>8.5648999999999997</v>
      </c>
      <c r="G229" s="25">
        <v>7.2640840423221498E-2</v>
      </c>
      <c r="H229" s="29"/>
    </row>
    <row r="230" spans="2:8" x14ac:dyDescent="0.2">
      <c r="B230" s="23" t="s">
        <v>709</v>
      </c>
      <c r="C230" s="23" t="s">
        <v>710</v>
      </c>
      <c r="D230" s="23" t="s">
        <v>416</v>
      </c>
      <c r="E230" s="37">
        <v>2951</v>
      </c>
      <c r="F230" s="24">
        <v>8.4959290000000003</v>
      </c>
      <c r="G230" s="25">
        <v>7.2055881882569603E-2</v>
      </c>
      <c r="H230" s="29"/>
    </row>
    <row r="231" spans="2:8" x14ac:dyDescent="0.2">
      <c r="B231" s="23" t="s">
        <v>779</v>
      </c>
      <c r="C231" s="23" t="s">
        <v>780</v>
      </c>
      <c r="D231" s="23" t="s">
        <v>781</v>
      </c>
      <c r="E231" s="37">
        <v>452</v>
      </c>
      <c r="F231" s="24">
        <v>8.4682200000000005</v>
      </c>
      <c r="G231" s="25">
        <v>7.1820875630624198E-2</v>
      </c>
      <c r="H231" s="29"/>
    </row>
    <row r="232" spans="2:8" x14ac:dyDescent="0.2">
      <c r="B232" s="23" t="s">
        <v>857</v>
      </c>
      <c r="C232" s="23" t="s">
        <v>858</v>
      </c>
      <c r="D232" s="23" t="s">
        <v>315</v>
      </c>
      <c r="E232" s="37">
        <v>914</v>
      </c>
      <c r="F232" s="24">
        <v>8.4097139999999992</v>
      </c>
      <c r="G232" s="25">
        <v>7.1324673105223904E-2</v>
      </c>
      <c r="H232" s="29"/>
    </row>
    <row r="233" spans="2:8" x14ac:dyDescent="0.2">
      <c r="B233" s="23" t="s">
        <v>717</v>
      </c>
      <c r="C233" s="23" t="s">
        <v>718</v>
      </c>
      <c r="D233" s="23" t="s">
        <v>252</v>
      </c>
      <c r="E233" s="37">
        <v>13698</v>
      </c>
      <c r="F233" s="24">
        <v>8.4009833999999994</v>
      </c>
      <c r="G233" s="25">
        <v>7.1250626925887406E-2</v>
      </c>
      <c r="H233" s="29"/>
    </row>
    <row r="234" spans="2:8" x14ac:dyDescent="0.2">
      <c r="B234" s="23" t="s">
        <v>871</v>
      </c>
      <c r="C234" s="23" t="s">
        <v>872</v>
      </c>
      <c r="D234" s="23" t="s">
        <v>397</v>
      </c>
      <c r="E234" s="37">
        <v>1031</v>
      </c>
      <c r="F234" s="24">
        <v>8.3789370000000005</v>
      </c>
      <c r="G234" s="25">
        <v>7.1063646456260607E-2</v>
      </c>
      <c r="H234" s="29"/>
    </row>
    <row r="235" spans="2:8" x14ac:dyDescent="0.2">
      <c r="B235" s="23" t="s">
        <v>913</v>
      </c>
      <c r="C235" s="23" t="s">
        <v>914</v>
      </c>
      <c r="D235" s="23" t="s">
        <v>286</v>
      </c>
      <c r="E235" s="37">
        <v>1337</v>
      </c>
      <c r="F235" s="24">
        <v>8.2947480000000002</v>
      </c>
      <c r="G235" s="25">
        <v>7.0349620639918301E-2</v>
      </c>
      <c r="H235" s="29"/>
    </row>
    <row r="236" spans="2:8" x14ac:dyDescent="0.2">
      <c r="B236" s="23" t="s">
        <v>850</v>
      </c>
      <c r="C236" s="23" t="s">
        <v>851</v>
      </c>
      <c r="D236" s="23" t="s">
        <v>266</v>
      </c>
      <c r="E236" s="37">
        <v>774</v>
      </c>
      <c r="F236" s="24">
        <v>8.1858240000000002</v>
      </c>
      <c r="G236" s="25">
        <v>6.9425811733537707E-2</v>
      </c>
      <c r="H236" s="29"/>
    </row>
    <row r="237" spans="2:8" x14ac:dyDescent="0.2">
      <c r="B237" s="23" t="s">
        <v>927</v>
      </c>
      <c r="C237" s="23" t="s">
        <v>928</v>
      </c>
      <c r="D237" s="23" t="s">
        <v>286</v>
      </c>
      <c r="E237" s="37">
        <v>829</v>
      </c>
      <c r="F237" s="24">
        <v>8.0761179999999992</v>
      </c>
      <c r="G237" s="25">
        <v>6.8495370509533901E-2</v>
      </c>
      <c r="H237" s="29"/>
    </row>
    <row r="238" spans="2:8" x14ac:dyDescent="0.2">
      <c r="B238" s="23" t="s">
        <v>679</v>
      </c>
      <c r="C238" s="23" t="s">
        <v>680</v>
      </c>
      <c r="D238" s="23" t="s">
        <v>413</v>
      </c>
      <c r="E238" s="37">
        <v>5848</v>
      </c>
      <c r="F238" s="24">
        <v>8.0626376000000004</v>
      </c>
      <c r="G238" s="25">
        <v>6.8381040209677404E-2</v>
      </c>
      <c r="H238" s="29"/>
    </row>
    <row r="239" spans="2:8" x14ac:dyDescent="0.2">
      <c r="B239" s="23" t="s">
        <v>961</v>
      </c>
      <c r="C239" s="23" t="s">
        <v>962</v>
      </c>
      <c r="D239" s="23" t="s">
        <v>365</v>
      </c>
      <c r="E239" s="37">
        <v>763</v>
      </c>
      <c r="F239" s="24">
        <v>7.944356</v>
      </c>
      <c r="G239" s="25">
        <v>6.7377867396147401E-2</v>
      </c>
      <c r="H239" s="29"/>
    </row>
    <row r="240" spans="2:8" x14ac:dyDescent="0.2">
      <c r="B240" s="23" t="s">
        <v>656</v>
      </c>
      <c r="C240" s="23" t="s">
        <v>657</v>
      </c>
      <c r="D240" s="23" t="s">
        <v>413</v>
      </c>
      <c r="E240" s="37">
        <v>1830</v>
      </c>
      <c r="F240" s="24">
        <v>7.9440299999999997</v>
      </c>
      <c r="G240" s="25">
        <v>6.7375102516933599E-2</v>
      </c>
      <c r="H240" s="29"/>
    </row>
    <row r="241" spans="2:8" x14ac:dyDescent="0.2">
      <c r="B241" s="23" t="s">
        <v>863</v>
      </c>
      <c r="C241" s="23" t="s">
        <v>864</v>
      </c>
      <c r="D241" s="23" t="s">
        <v>354</v>
      </c>
      <c r="E241" s="37">
        <v>493</v>
      </c>
      <c r="F241" s="24">
        <v>7.914129</v>
      </c>
      <c r="G241" s="25">
        <v>6.7121505420704303E-2</v>
      </c>
      <c r="H241" s="29"/>
    </row>
    <row r="242" spans="2:8" x14ac:dyDescent="0.2">
      <c r="B242" s="23" t="s">
        <v>859</v>
      </c>
      <c r="C242" s="23" t="s">
        <v>860</v>
      </c>
      <c r="D242" s="23" t="s">
        <v>397</v>
      </c>
      <c r="E242" s="37">
        <v>241</v>
      </c>
      <c r="F242" s="24">
        <v>7.7729730000000004</v>
      </c>
      <c r="G242" s="25">
        <v>6.5924329683593505E-2</v>
      </c>
      <c r="H242" s="29"/>
    </row>
    <row r="243" spans="2:8" x14ac:dyDescent="0.2">
      <c r="B243" s="23" t="s">
        <v>885</v>
      </c>
      <c r="C243" s="23" t="s">
        <v>886</v>
      </c>
      <c r="D243" s="23" t="s">
        <v>433</v>
      </c>
      <c r="E243" s="37">
        <v>122</v>
      </c>
      <c r="F243" s="24">
        <v>7.7695699999999999</v>
      </c>
      <c r="G243" s="25">
        <v>6.5895468076340599E-2</v>
      </c>
      <c r="H243" s="29"/>
    </row>
    <row r="244" spans="2:8" x14ac:dyDescent="0.2">
      <c r="B244" s="23" t="s">
        <v>683</v>
      </c>
      <c r="C244" s="23" t="s">
        <v>684</v>
      </c>
      <c r="D244" s="23" t="s">
        <v>283</v>
      </c>
      <c r="E244" s="37">
        <v>1568</v>
      </c>
      <c r="F244" s="24">
        <v>7.7655200000000004</v>
      </c>
      <c r="G244" s="25">
        <v>6.5861119116783107E-2</v>
      </c>
      <c r="H244" s="29"/>
    </row>
    <row r="245" spans="2:8" x14ac:dyDescent="0.2">
      <c r="B245" s="23" t="s">
        <v>660</v>
      </c>
      <c r="C245" s="23" t="s">
        <v>661</v>
      </c>
      <c r="D245" s="23" t="s">
        <v>456</v>
      </c>
      <c r="E245" s="37">
        <v>546</v>
      </c>
      <c r="F245" s="24">
        <v>7.7477400000000003</v>
      </c>
      <c r="G245" s="25">
        <v>6.5710322943713304E-2</v>
      </c>
      <c r="H245" s="29"/>
    </row>
    <row r="246" spans="2:8" x14ac:dyDescent="0.2">
      <c r="B246" s="23" t="s">
        <v>931</v>
      </c>
      <c r="C246" s="23" t="s">
        <v>932</v>
      </c>
      <c r="D246" s="23" t="s">
        <v>286</v>
      </c>
      <c r="E246" s="37">
        <v>5635</v>
      </c>
      <c r="F246" s="24">
        <v>7.6940289999999996</v>
      </c>
      <c r="G246" s="25">
        <v>6.5254787890184199E-2</v>
      </c>
      <c r="H246" s="29"/>
    </row>
    <row r="247" spans="2:8" x14ac:dyDescent="0.2">
      <c r="B247" s="23" t="s">
        <v>879</v>
      </c>
      <c r="C247" s="23" t="s">
        <v>880</v>
      </c>
      <c r="D247" s="23" t="s">
        <v>433</v>
      </c>
      <c r="E247" s="37">
        <v>1735</v>
      </c>
      <c r="F247" s="24">
        <v>7.6617600000000001</v>
      </c>
      <c r="G247" s="25">
        <v>6.4981107254144493E-2</v>
      </c>
      <c r="H247" s="29"/>
    </row>
    <row r="248" spans="2:8" x14ac:dyDescent="0.2">
      <c r="B248" s="23" t="s">
        <v>488</v>
      </c>
      <c r="C248" s="23" t="s">
        <v>489</v>
      </c>
      <c r="D248" s="23" t="s">
        <v>283</v>
      </c>
      <c r="E248" s="37">
        <v>2494</v>
      </c>
      <c r="F248" s="24">
        <v>7.6067</v>
      </c>
      <c r="G248" s="25">
        <v>6.4514131028654095E-2</v>
      </c>
      <c r="H248" s="29"/>
    </row>
    <row r="249" spans="2:8" x14ac:dyDescent="0.2">
      <c r="B249" s="23" t="s">
        <v>693</v>
      </c>
      <c r="C249" s="23" t="s">
        <v>694</v>
      </c>
      <c r="D249" s="23" t="s">
        <v>421</v>
      </c>
      <c r="E249" s="37">
        <v>936</v>
      </c>
      <c r="F249" s="24">
        <v>7.503444</v>
      </c>
      <c r="G249" s="25">
        <v>6.3638393703204801E-2</v>
      </c>
      <c r="H249" s="29"/>
    </row>
    <row r="250" spans="2:8" x14ac:dyDescent="0.2">
      <c r="B250" s="23" t="s">
        <v>909</v>
      </c>
      <c r="C250" s="23" t="s">
        <v>910</v>
      </c>
      <c r="D250" s="23" t="s">
        <v>397</v>
      </c>
      <c r="E250" s="37">
        <v>50</v>
      </c>
      <c r="F250" s="24">
        <v>7.4924999999999997</v>
      </c>
      <c r="G250" s="25">
        <v>6.3545575181378405E-2</v>
      </c>
      <c r="H250" s="29"/>
    </row>
    <row r="251" spans="2:8" x14ac:dyDescent="0.2">
      <c r="B251" s="23" t="s">
        <v>865</v>
      </c>
      <c r="C251" s="23" t="s">
        <v>866</v>
      </c>
      <c r="D251" s="23" t="s">
        <v>397</v>
      </c>
      <c r="E251" s="37">
        <v>563</v>
      </c>
      <c r="F251" s="24">
        <v>7.4817070000000001</v>
      </c>
      <c r="G251" s="25">
        <v>6.3454037324463697E-2</v>
      </c>
      <c r="H251" s="29"/>
    </row>
    <row r="252" spans="2:8" x14ac:dyDescent="0.2">
      <c r="B252" s="23" t="s">
        <v>881</v>
      </c>
      <c r="C252" s="23" t="s">
        <v>882</v>
      </c>
      <c r="D252" s="23" t="s">
        <v>354</v>
      </c>
      <c r="E252" s="37">
        <v>563</v>
      </c>
      <c r="F252" s="24">
        <v>7.3871229999999999</v>
      </c>
      <c r="G252" s="25">
        <v>6.2651849178590499E-2</v>
      </c>
      <c r="H252" s="29"/>
    </row>
    <row r="253" spans="2:8" x14ac:dyDescent="0.2">
      <c r="B253" s="23" t="s">
        <v>727</v>
      </c>
      <c r="C253" s="23" t="s">
        <v>728</v>
      </c>
      <c r="D253" s="23" t="s">
        <v>349</v>
      </c>
      <c r="E253" s="37">
        <v>2024</v>
      </c>
      <c r="F253" s="24">
        <v>7.3461080000000001</v>
      </c>
      <c r="G253" s="25">
        <v>6.2303991752355702E-2</v>
      </c>
      <c r="H253" s="29"/>
    </row>
    <row r="254" spans="2:8" x14ac:dyDescent="0.2">
      <c r="B254" s="23" t="s">
        <v>832</v>
      </c>
      <c r="C254" s="23" t="s">
        <v>833</v>
      </c>
      <c r="D254" s="23" t="s">
        <v>283</v>
      </c>
      <c r="E254" s="37">
        <v>972</v>
      </c>
      <c r="F254" s="24">
        <v>7.339086</v>
      </c>
      <c r="G254" s="25">
        <v>6.2244436593340197E-2</v>
      </c>
      <c r="H254" s="29"/>
    </row>
    <row r="255" spans="2:8" x14ac:dyDescent="0.2">
      <c r="B255" s="23" t="s">
        <v>733</v>
      </c>
      <c r="C255" s="23" t="s">
        <v>734</v>
      </c>
      <c r="D255" s="23" t="s">
        <v>424</v>
      </c>
      <c r="E255" s="37">
        <v>815</v>
      </c>
      <c r="F255" s="24">
        <v>7.2669474999999997</v>
      </c>
      <c r="G255" s="25">
        <v>6.1632613773824403E-2</v>
      </c>
      <c r="H255" s="29"/>
    </row>
    <row r="256" spans="2:8" x14ac:dyDescent="0.2">
      <c r="B256" s="23" t="s">
        <v>838</v>
      </c>
      <c r="C256" s="23" t="s">
        <v>839</v>
      </c>
      <c r="D256" s="23" t="s">
        <v>283</v>
      </c>
      <c r="E256" s="37">
        <v>526</v>
      </c>
      <c r="F256" s="24">
        <v>7.1814780000000003</v>
      </c>
      <c r="G256" s="25">
        <v>6.09077277494047E-2</v>
      </c>
      <c r="H256" s="29"/>
    </row>
    <row r="257" spans="2:8" x14ac:dyDescent="0.2">
      <c r="B257" s="23" t="s">
        <v>836</v>
      </c>
      <c r="C257" s="23" t="s">
        <v>837</v>
      </c>
      <c r="D257" s="23" t="s">
        <v>283</v>
      </c>
      <c r="E257" s="37">
        <v>2855</v>
      </c>
      <c r="F257" s="24">
        <v>7.1689049999999996</v>
      </c>
      <c r="G257" s="25">
        <v>6.0801093312733999E-2</v>
      </c>
      <c r="H257" s="29"/>
    </row>
    <row r="258" spans="2:8" x14ac:dyDescent="0.2">
      <c r="B258" s="23" t="s">
        <v>867</v>
      </c>
      <c r="C258" s="23" t="s">
        <v>868</v>
      </c>
      <c r="D258" s="23" t="s">
        <v>349</v>
      </c>
      <c r="E258" s="37">
        <v>1560</v>
      </c>
      <c r="F258" s="24">
        <v>7.1369999999999996</v>
      </c>
      <c r="G258" s="25">
        <v>6.0530499842442097E-2</v>
      </c>
      <c r="H258" s="29"/>
    </row>
    <row r="259" spans="2:8" x14ac:dyDescent="0.2">
      <c r="B259" s="23" t="s">
        <v>917</v>
      </c>
      <c r="C259" s="23" t="s">
        <v>918</v>
      </c>
      <c r="D259" s="23" t="s">
        <v>397</v>
      </c>
      <c r="E259" s="37">
        <v>918</v>
      </c>
      <c r="F259" s="24">
        <v>7.1209259999999999</v>
      </c>
      <c r="G259" s="25">
        <v>6.0394172638509401E-2</v>
      </c>
      <c r="H259" s="29"/>
    </row>
    <row r="260" spans="2:8" x14ac:dyDescent="0.2">
      <c r="B260" s="23" t="s">
        <v>883</v>
      </c>
      <c r="C260" s="23" t="s">
        <v>884</v>
      </c>
      <c r="D260" s="23" t="s">
        <v>445</v>
      </c>
      <c r="E260" s="37">
        <v>4798</v>
      </c>
      <c r="F260" s="24">
        <v>6.9868475999999999</v>
      </c>
      <c r="G260" s="25">
        <v>5.9257023616500898E-2</v>
      </c>
      <c r="H260" s="29"/>
    </row>
    <row r="261" spans="2:8" x14ac:dyDescent="0.2">
      <c r="B261" s="23" t="s">
        <v>739</v>
      </c>
      <c r="C261" s="23" t="s">
        <v>740</v>
      </c>
      <c r="D261" s="23" t="s">
        <v>487</v>
      </c>
      <c r="E261" s="37">
        <v>584</v>
      </c>
      <c r="F261" s="24">
        <v>6.9677040000000003</v>
      </c>
      <c r="G261" s="25">
        <v>5.9094662445591001E-2</v>
      </c>
      <c r="H261" s="29"/>
    </row>
    <row r="262" spans="2:8" x14ac:dyDescent="0.2">
      <c r="B262" s="23" t="s">
        <v>737</v>
      </c>
      <c r="C262" s="23" t="s">
        <v>738</v>
      </c>
      <c r="D262" s="23" t="s">
        <v>305</v>
      </c>
      <c r="E262" s="37">
        <v>635</v>
      </c>
      <c r="F262" s="24">
        <v>6.9634099999999997</v>
      </c>
      <c r="G262" s="25">
        <v>5.9058244067235498E-2</v>
      </c>
      <c r="H262" s="29"/>
    </row>
    <row r="263" spans="2:8" x14ac:dyDescent="0.2">
      <c r="B263" s="23" t="s">
        <v>957</v>
      </c>
      <c r="C263" s="23" t="s">
        <v>958</v>
      </c>
      <c r="D263" s="23" t="s">
        <v>354</v>
      </c>
      <c r="E263" s="37">
        <v>1784</v>
      </c>
      <c r="F263" s="24">
        <v>6.9558160000000004</v>
      </c>
      <c r="G263" s="25">
        <v>5.8993837647759E-2</v>
      </c>
      <c r="H263" s="29"/>
    </row>
    <row r="264" spans="2:8" x14ac:dyDescent="0.2">
      <c r="B264" s="23" t="s">
        <v>887</v>
      </c>
      <c r="C264" s="23" t="s">
        <v>888</v>
      </c>
      <c r="D264" s="23" t="s">
        <v>397</v>
      </c>
      <c r="E264" s="37">
        <v>1488</v>
      </c>
      <c r="F264" s="24">
        <v>6.9511919999999998</v>
      </c>
      <c r="G264" s="25">
        <v>5.8954620465291402E-2</v>
      </c>
      <c r="H264" s="29"/>
    </row>
    <row r="265" spans="2:8" x14ac:dyDescent="0.2">
      <c r="B265" s="23" t="s">
        <v>921</v>
      </c>
      <c r="C265" s="23" t="s">
        <v>922</v>
      </c>
      <c r="D265" s="23" t="s">
        <v>433</v>
      </c>
      <c r="E265" s="37">
        <v>539</v>
      </c>
      <c r="F265" s="24">
        <v>6.9358519999999997</v>
      </c>
      <c r="G265" s="25">
        <v>5.8824518480202002E-2</v>
      </c>
      <c r="H265" s="29"/>
    </row>
    <row r="266" spans="2:8" x14ac:dyDescent="0.2">
      <c r="B266" s="23" t="s">
        <v>875</v>
      </c>
      <c r="C266" s="23" t="s">
        <v>876</v>
      </c>
      <c r="D266" s="23" t="s">
        <v>416</v>
      </c>
      <c r="E266" s="37">
        <v>50</v>
      </c>
      <c r="F266" s="24">
        <v>6.8840000000000003</v>
      </c>
      <c r="G266" s="25">
        <v>5.8384750023170999E-2</v>
      </c>
      <c r="H266" s="29"/>
    </row>
    <row r="267" spans="2:8" x14ac:dyDescent="0.2">
      <c r="B267" s="23" t="s">
        <v>855</v>
      </c>
      <c r="C267" s="23" t="s">
        <v>856</v>
      </c>
      <c r="D267" s="23" t="s">
        <v>421</v>
      </c>
      <c r="E267" s="37">
        <v>773</v>
      </c>
      <c r="F267" s="24">
        <v>6.7757315</v>
      </c>
      <c r="G267" s="25">
        <v>5.7466500559504002E-2</v>
      </c>
      <c r="H267" s="29"/>
    </row>
    <row r="268" spans="2:8" x14ac:dyDescent="0.2">
      <c r="B268" s="23" t="s">
        <v>723</v>
      </c>
      <c r="C268" s="23" t="s">
        <v>724</v>
      </c>
      <c r="D268" s="23" t="s">
        <v>283</v>
      </c>
      <c r="E268" s="37">
        <v>1574</v>
      </c>
      <c r="F268" s="24">
        <v>6.7658389999999997</v>
      </c>
      <c r="G268" s="25">
        <v>5.7382600045325603E-2</v>
      </c>
      <c r="H268" s="29"/>
    </row>
    <row r="269" spans="2:8" x14ac:dyDescent="0.2">
      <c r="B269" s="23" t="s">
        <v>971</v>
      </c>
      <c r="C269" s="23" t="s">
        <v>972</v>
      </c>
      <c r="D269" s="23" t="s">
        <v>294</v>
      </c>
      <c r="E269" s="37">
        <v>409</v>
      </c>
      <c r="F269" s="24">
        <v>6.7484999999999999</v>
      </c>
      <c r="G269" s="25">
        <v>5.7235544092296503E-2</v>
      </c>
      <c r="H269" s="29"/>
    </row>
    <row r="270" spans="2:8" x14ac:dyDescent="0.2">
      <c r="B270" s="23" t="s">
        <v>846</v>
      </c>
      <c r="C270" s="23" t="s">
        <v>847</v>
      </c>
      <c r="D270" s="23" t="s">
        <v>421</v>
      </c>
      <c r="E270" s="37">
        <v>222</v>
      </c>
      <c r="F270" s="24">
        <v>6.738588</v>
      </c>
      <c r="G270" s="25">
        <v>5.7151478194238797E-2</v>
      </c>
      <c r="H270" s="29"/>
    </row>
    <row r="271" spans="2:8" x14ac:dyDescent="0.2">
      <c r="B271" s="23" t="s">
        <v>969</v>
      </c>
      <c r="C271" s="23" t="s">
        <v>970</v>
      </c>
      <c r="D271" s="23" t="s">
        <v>286</v>
      </c>
      <c r="E271" s="37">
        <v>514</v>
      </c>
      <c r="F271" s="24">
        <v>6.6676080000000004</v>
      </c>
      <c r="G271" s="25">
        <v>5.6549480873401399E-2</v>
      </c>
      <c r="H271" s="29"/>
    </row>
    <row r="272" spans="2:8" x14ac:dyDescent="0.2">
      <c r="B272" s="23" t="s">
        <v>905</v>
      </c>
      <c r="C272" s="23" t="s">
        <v>906</v>
      </c>
      <c r="D272" s="23" t="s">
        <v>433</v>
      </c>
      <c r="E272" s="37">
        <v>1143</v>
      </c>
      <c r="F272" s="24">
        <v>6.6665475000000001</v>
      </c>
      <c r="G272" s="25">
        <v>5.6540486534732003E-2</v>
      </c>
      <c r="H272" s="29"/>
    </row>
    <row r="273" spans="2:9" x14ac:dyDescent="0.2">
      <c r="B273" s="23" t="s">
        <v>939</v>
      </c>
      <c r="C273" s="23" t="s">
        <v>940</v>
      </c>
      <c r="D273" s="23" t="s">
        <v>433</v>
      </c>
      <c r="E273" s="37">
        <v>1639</v>
      </c>
      <c r="F273" s="24">
        <v>6.5404295000000001</v>
      </c>
      <c r="G273" s="25">
        <v>5.5470851452886903E-2</v>
      </c>
      <c r="H273" s="29"/>
    </row>
    <row r="274" spans="2:9" x14ac:dyDescent="0.2">
      <c r="B274" s="23" t="s">
        <v>893</v>
      </c>
      <c r="C274" s="23" t="s">
        <v>894</v>
      </c>
      <c r="D274" s="23" t="s">
        <v>416</v>
      </c>
      <c r="E274" s="37">
        <v>802</v>
      </c>
      <c r="F274" s="24">
        <v>6.2908879999999998</v>
      </c>
      <c r="G274" s="25">
        <v>5.3354433948832998E-2</v>
      </c>
      <c r="H274" s="29"/>
    </row>
    <row r="275" spans="2:9" x14ac:dyDescent="0.2">
      <c r="B275" s="23" t="s">
        <v>897</v>
      </c>
      <c r="C275" s="23" t="s">
        <v>898</v>
      </c>
      <c r="D275" s="23" t="s">
        <v>416</v>
      </c>
      <c r="E275" s="37">
        <v>16481</v>
      </c>
      <c r="F275" s="24">
        <v>6.0814890000000004</v>
      </c>
      <c r="G275" s="25">
        <v>5.1578474002565898E-2</v>
      </c>
      <c r="H275" s="29"/>
    </row>
    <row r="276" spans="2:9" x14ac:dyDescent="0.2">
      <c r="B276" s="23" t="s">
        <v>933</v>
      </c>
      <c r="C276" s="23" t="s">
        <v>934</v>
      </c>
      <c r="D276" s="23" t="s">
        <v>255</v>
      </c>
      <c r="E276" s="37">
        <v>3504</v>
      </c>
      <c r="F276" s="24">
        <v>6.0801407999999997</v>
      </c>
      <c r="G276" s="25">
        <v>5.1567039615584398E-2</v>
      </c>
      <c r="H276" s="29"/>
    </row>
    <row r="277" spans="2:9" x14ac:dyDescent="0.2">
      <c r="B277" s="23" t="s">
        <v>899</v>
      </c>
      <c r="C277" s="23" t="s">
        <v>900</v>
      </c>
      <c r="D277" s="23" t="s">
        <v>276</v>
      </c>
      <c r="E277" s="37">
        <v>31</v>
      </c>
      <c r="F277" s="24">
        <v>6.0155500000000002</v>
      </c>
      <c r="G277" s="25">
        <v>5.1019230534846902E-2</v>
      </c>
      <c r="H277" s="29"/>
    </row>
    <row r="278" spans="2:9" x14ac:dyDescent="0.2">
      <c r="B278" s="23" t="s">
        <v>755</v>
      </c>
      <c r="C278" s="23" t="s">
        <v>756</v>
      </c>
      <c r="D278" s="23" t="s">
        <v>382</v>
      </c>
      <c r="E278" s="37">
        <v>216</v>
      </c>
      <c r="F278" s="24">
        <v>5.9190480000000001</v>
      </c>
      <c r="G278" s="25">
        <v>5.0200775400225203E-2</v>
      </c>
      <c r="H278" s="29"/>
    </row>
    <row r="279" spans="2:9" x14ac:dyDescent="0.2">
      <c r="B279" s="23" t="s">
        <v>965</v>
      </c>
      <c r="C279" s="23" t="s">
        <v>966</v>
      </c>
      <c r="D279" s="23" t="s">
        <v>286</v>
      </c>
      <c r="E279" s="37">
        <v>117</v>
      </c>
      <c r="F279" s="24">
        <v>5.5229850000000003</v>
      </c>
      <c r="G279" s="25">
        <v>4.6841676148565201E-2</v>
      </c>
      <c r="H279" s="29"/>
    </row>
    <row r="280" spans="2:9" x14ac:dyDescent="0.2">
      <c r="B280" s="23" t="s">
        <v>941</v>
      </c>
      <c r="C280" s="23" t="s">
        <v>942</v>
      </c>
      <c r="D280" s="23" t="s">
        <v>286</v>
      </c>
      <c r="E280" s="37">
        <v>308</v>
      </c>
      <c r="F280" s="24">
        <v>4.5377640000000001</v>
      </c>
      <c r="G280" s="25">
        <v>3.84857955845649E-2</v>
      </c>
      <c r="H280" s="29"/>
    </row>
    <row r="281" spans="2:9" x14ac:dyDescent="0.2">
      <c r="B281" s="23" t="s">
        <v>973</v>
      </c>
      <c r="C281" s="23" t="s">
        <v>974</v>
      </c>
      <c r="D281" s="23" t="s">
        <v>260</v>
      </c>
      <c r="E281" s="37">
        <v>5976</v>
      </c>
      <c r="F281" s="24">
        <v>4.0553135999999999</v>
      </c>
      <c r="G281" s="25">
        <v>3.4394025392441199E-2</v>
      </c>
      <c r="H281" s="29"/>
    </row>
    <row r="282" spans="2:9" x14ac:dyDescent="0.2">
      <c r="B282" s="22" t="s">
        <v>79</v>
      </c>
      <c r="C282" s="22"/>
      <c r="D282" s="22"/>
      <c r="E282" s="22"/>
      <c r="F282" s="27">
        <f>SUM(F7:F281)</f>
        <v>11562.254190600006</v>
      </c>
      <c r="G282" s="28">
        <f>SUM(G7:G281)</f>
        <v>98.062074465796414</v>
      </c>
      <c r="H282" s="22"/>
      <c r="I282" s="15"/>
    </row>
    <row r="283" spans="2:9" x14ac:dyDescent="0.2">
      <c r="B283" s="22" t="s">
        <v>375</v>
      </c>
      <c r="C283" s="22"/>
      <c r="D283" s="22"/>
      <c r="E283" s="22"/>
      <c r="F283" s="53" t="s">
        <v>376</v>
      </c>
      <c r="G283" s="54" t="s">
        <v>376</v>
      </c>
      <c r="H283" s="22"/>
      <c r="I283" s="15"/>
    </row>
    <row r="284" spans="2:9" x14ac:dyDescent="0.2">
      <c r="B284" s="22" t="s">
        <v>79</v>
      </c>
      <c r="C284" s="22"/>
      <c r="D284" s="22"/>
      <c r="E284" s="22"/>
      <c r="F284" s="49" t="s">
        <v>376</v>
      </c>
      <c r="G284" s="50" t="s">
        <v>376</v>
      </c>
      <c r="H284" s="22"/>
      <c r="I284" s="15"/>
    </row>
    <row r="285" spans="2:9" x14ac:dyDescent="0.2">
      <c r="B285" s="41" t="s">
        <v>97</v>
      </c>
      <c r="C285" s="41"/>
      <c r="D285" s="41"/>
      <c r="E285" s="41"/>
      <c r="F285" s="42">
        <f>F282</f>
        <v>11562.254190600006</v>
      </c>
      <c r="G285" s="43">
        <f>G282</f>
        <v>98.062074465796414</v>
      </c>
      <c r="H285" s="22"/>
      <c r="I285" s="15"/>
    </row>
    <row r="286" spans="2:9" x14ac:dyDescent="0.2">
      <c r="B286" s="22" t="s">
        <v>22</v>
      </c>
      <c r="C286" s="22"/>
      <c r="D286" s="22"/>
      <c r="E286" s="22"/>
      <c r="F286" s="27">
        <v>269.46978189999999</v>
      </c>
      <c r="G286" s="28">
        <v>2.28543373838319</v>
      </c>
      <c r="H286" s="29">
        <v>6.1600000000000002E-2</v>
      </c>
      <c r="I286" s="16"/>
    </row>
    <row r="287" spans="2:9" x14ac:dyDescent="0.2">
      <c r="B287" s="23"/>
      <c r="C287" s="23"/>
      <c r="D287" s="23"/>
      <c r="E287" s="23"/>
      <c r="F287" s="24"/>
      <c r="G287" s="25"/>
      <c r="H287" s="23"/>
    </row>
    <row r="288" spans="2:9" x14ac:dyDescent="0.2">
      <c r="B288" s="22" t="s">
        <v>1338</v>
      </c>
      <c r="C288" s="23"/>
      <c r="D288" s="23"/>
      <c r="E288" s="23"/>
      <c r="F288" s="71">
        <v>30</v>
      </c>
      <c r="G288" s="71">
        <f>F288/F290*100</f>
        <v>0.25443673746297629</v>
      </c>
      <c r="H288" s="23"/>
    </row>
    <row r="289" spans="2:9" x14ac:dyDescent="0.2">
      <c r="B289" s="36" t="s">
        <v>24</v>
      </c>
      <c r="C289" s="36"/>
      <c r="D289" s="36"/>
      <c r="E289" s="36"/>
      <c r="F289" s="27">
        <f>F290-(F282+F286+F288)</f>
        <v>-70.973824100005004</v>
      </c>
      <c r="G289" s="27">
        <f>G290-(G282+G286+G288)</f>
        <v>-0.60194494164258572</v>
      </c>
      <c r="H289" s="22"/>
      <c r="I289" s="15"/>
    </row>
    <row r="290" spans="2:9" x14ac:dyDescent="0.2">
      <c r="B290" s="30" t="s">
        <v>23</v>
      </c>
      <c r="C290" s="30"/>
      <c r="D290" s="30"/>
      <c r="E290" s="30"/>
      <c r="F290" s="31">
        <v>11790.7501484</v>
      </c>
      <c r="G290" s="32">
        <v>100</v>
      </c>
      <c r="H290" s="34"/>
      <c r="I290" s="15"/>
    </row>
    <row r="292" spans="2:9" x14ac:dyDescent="0.2">
      <c r="B292" s="15" t="s">
        <v>1339</v>
      </c>
    </row>
    <row r="294" spans="2:9" ht="22.5" x14ac:dyDescent="0.2">
      <c r="B294" s="72" t="s">
        <v>7</v>
      </c>
      <c r="C294" s="73" t="s">
        <v>1340</v>
      </c>
      <c r="D294" s="73" t="s">
        <v>25</v>
      </c>
      <c r="E294" s="73" t="s">
        <v>0</v>
      </c>
      <c r="F294" s="74" t="s">
        <v>1341</v>
      </c>
      <c r="G294" s="75" t="s">
        <v>1342</v>
      </c>
    </row>
    <row r="295" spans="2:9" x14ac:dyDescent="0.2">
      <c r="B295" s="60" t="s">
        <v>1343</v>
      </c>
      <c r="C295" s="60" t="s">
        <v>1344</v>
      </c>
      <c r="D295" s="60" t="s">
        <v>1345</v>
      </c>
      <c r="E295" s="61">
        <v>520</v>
      </c>
      <c r="F295" s="62">
        <v>116.61624</v>
      </c>
      <c r="G295" s="63">
        <v>0.989048521359981</v>
      </c>
    </row>
    <row r="296" spans="2:9" x14ac:dyDescent="0.2">
      <c r="B296" s="57"/>
      <c r="C296" s="57"/>
      <c r="D296" s="57"/>
      <c r="E296" s="57"/>
      <c r="F296" s="58">
        <f>SUM(F295:F295)</f>
        <v>116.61624</v>
      </c>
      <c r="G296" s="59">
        <f>SUM(G295:G295)</f>
        <v>0.989048521359981</v>
      </c>
    </row>
    <row r="298" spans="2:9" x14ac:dyDescent="0.2">
      <c r="B298" s="65" t="s">
        <v>1465</v>
      </c>
    </row>
    <row r="299" spans="2:9" x14ac:dyDescent="0.2">
      <c r="B299" s="65"/>
    </row>
    <row r="300" spans="2:9" x14ac:dyDescent="0.2">
      <c r="B300" s="81" t="s">
        <v>1466</v>
      </c>
    </row>
    <row r="301" spans="2:9" x14ac:dyDescent="0.2">
      <c r="B301" s="81" t="s">
        <v>1483</v>
      </c>
    </row>
    <row r="302" spans="2:9" x14ac:dyDescent="0.2">
      <c r="B302" s="81" t="s">
        <v>1484</v>
      </c>
    </row>
    <row r="303" spans="2:9" x14ac:dyDescent="0.2">
      <c r="B303" s="65"/>
    </row>
    <row r="304" spans="2:9" ht="22.5" x14ac:dyDescent="0.2">
      <c r="B304" s="82" t="s">
        <v>1468</v>
      </c>
      <c r="C304" s="88" t="s">
        <v>1480</v>
      </c>
      <c r="D304" s="87" t="s">
        <v>1470</v>
      </c>
    </row>
    <row r="305" spans="2:6" x14ac:dyDescent="0.2">
      <c r="B305" s="83" t="s">
        <v>1535</v>
      </c>
      <c r="C305" s="90" t="s">
        <v>1477</v>
      </c>
      <c r="D305" s="90">
        <v>8.8172999999999995</v>
      </c>
    </row>
    <row r="306" spans="2:6" x14ac:dyDescent="0.2">
      <c r="B306" s="65"/>
    </row>
    <row r="307" spans="2:6" x14ac:dyDescent="0.2">
      <c r="B307" s="65" t="s">
        <v>1538</v>
      </c>
    </row>
    <row r="308" spans="2:6" x14ac:dyDescent="0.2">
      <c r="B308" s="65"/>
    </row>
    <row r="309" spans="2:6" x14ac:dyDescent="0.2">
      <c r="B309" s="81" t="s">
        <v>1485</v>
      </c>
    </row>
    <row r="310" spans="2:6" x14ac:dyDescent="0.2">
      <c r="B310" s="81"/>
    </row>
    <row r="311" spans="2:6" ht="14.45" customHeight="1" x14ac:dyDescent="0.2">
      <c r="B311" s="89" t="s">
        <v>1489</v>
      </c>
    </row>
    <row r="312" spans="2:6" x14ac:dyDescent="0.2">
      <c r="B312" s="84"/>
    </row>
    <row r="313" spans="2:6" x14ac:dyDescent="0.2">
      <c r="B313" s="89" t="s">
        <v>1511</v>
      </c>
    </row>
    <row r="314" spans="2:6" ht="26.25" customHeight="1" x14ac:dyDescent="0.2">
      <c r="B314" s="95" t="s">
        <v>1490</v>
      </c>
      <c r="C314" s="96" t="s">
        <v>1491</v>
      </c>
      <c r="D314" s="96" t="s">
        <v>1492</v>
      </c>
      <c r="E314" s="96" t="s">
        <v>1493</v>
      </c>
      <c r="F314" s="96" t="s">
        <v>1494</v>
      </c>
    </row>
    <row r="315" spans="2:6" x14ac:dyDescent="0.2">
      <c r="B315" s="136" t="s">
        <v>220</v>
      </c>
      <c r="C315" s="137"/>
      <c r="D315" s="137"/>
      <c r="E315" s="137"/>
      <c r="F315" s="138"/>
    </row>
    <row r="316" spans="2:6" x14ac:dyDescent="0.2">
      <c r="B316" s="84" t="s">
        <v>1512</v>
      </c>
    </row>
    <row r="317" spans="2:6" x14ac:dyDescent="0.2">
      <c r="B317" s="84" t="s">
        <v>1516</v>
      </c>
    </row>
    <row r="318" spans="2:6" x14ac:dyDescent="0.2">
      <c r="B318" s="84"/>
    </row>
    <row r="319" spans="2:6" ht="21" customHeight="1" x14ac:dyDescent="0.2">
      <c r="B319" s="139" t="s">
        <v>1496</v>
      </c>
      <c r="C319" s="139" t="s">
        <v>1497</v>
      </c>
      <c r="D319" s="139" t="s">
        <v>1498</v>
      </c>
      <c r="E319" s="139" t="s">
        <v>1499</v>
      </c>
      <c r="F319" s="139" t="s">
        <v>1500</v>
      </c>
    </row>
    <row r="320" spans="2:6" ht="28.5" customHeight="1" x14ac:dyDescent="0.2">
      <c r="B320" s="140"/>
      <c r="C320" s="140"/>
      <c r="D320" s="140"/>
      <c r="E320" s="140"/>
      <c r="F320" s="140"/>
    </row>
    <row r="321" spans="2:7" x14ac:dyDescent="0.2">
      <c r="B321" s="136" t="s">
        <v>220</v>
      </c>
      <c r="C321" s="137"/>
      <c r="D321" s="137"/>
      <c r="E321" s="137"/>
      <c r="F321" s="138"/>
    </row>
    <row r="322" spans="2:7" x14ac:dyDescent="0.2">
      <c r="B322" s="84"/>
    </row>
    <row r="323" spans="2:7" x14ac:dyDescent="0.2">
      <c r="B323" s="122" t="s">
        <v>1514</v>
      </c>
      <c r="C323" s="94"/>
      <c r="D323" s="94"/>
      <c r="E323" s="94"/>
      <c r="F323" s="94"/>
    </row>
    <row r="324" spans="2:7" x14ac:dyDescent="0.2">
      <c r="B324" s="93"/>
      <c r="C324" s="94"/>
      <c r="D324" s="94"/>
      <c r="E324" s="94"/>
      <c r="F324" s="94"/>
    </row>
    <row r="325" spans="2:7" ht="27.95" customHeight="1" x14ac:dyDescent="0.2">
      <c r="B325" s="95" t="s">
        <v>1490</v>
      </c>
      <c r="C325" s="96" t="s">
        <v>1491</v>
      </c>
      <c r="D325" s="96" t="s">
        <v>1492</v>
      </c>
      <c r="E325" s="96" t="s">
        <v>1493</v>
      </c>
      <c r="F325" s="96" t="s">
        <v>1494</v>
      </c>
    </row>
    <row r="326" spans="2:7" ht="14.45" customHeight="1" x14ac:dyDescent="0.2">
      <c r="B326" s="97" t="s">
        <v>1343</v>
      </c>
      <c r="C326" s="98" t="s">
        <v>1344</v>
      </c>
      <c r="D326" s="121">
        <v>22726.631799999999</v>
      </c>
      <c r="E326" s="99">
        <v>22426.2</v>
      </c>
      <c r="F326" s="99">
        <v>13.236254799999999</v>
      </c>
    </row>
    <row r="327" spans="2:7" x14ac:dyDescent="0.2">
      <c r="B327" s="93"/>
      <c r="C327" s="94"/>
      <c r="D327" s="94"/>
      <c r="E327" s="94"/>
      <c r="F327" s="94"/>
    </row>
    <row r="328" spans="2:7" x14ac:dyDescent="0.2">
      <c r="B328" s="93" t="s">
        <v>1515</v>
      </c>
      <c r="C328" s="94"/>
      <c r="D328" s="94"/>
      <c r="E328" s="94"/>
      <c r="F328" s="94"/>
    </row>
    <row r="329" spans="2:7" x14ac:dyDescent="0.2">
      <c r="B329" s="94" t="s">
        <v>1513</v>
      </c>
      <c r="C329" s="101"/>
      <c r="D329" s="102"/>
      <c r="E329" s="103"/>
      <c r="F329" s="104"/>
    </row>
    <row r="330" spans="2:7" x14ac:dyDescent="0.2">
      <c r="B330" s="94" t="s">
        <v>1495</v>
      </c>
      <c r="C330" s="101"/>
      <c r="D330" s="102"/>
      <c r="E330" s="103"/>
      <c r="F330" s="104"/>
    </row>
    <row r="331" spans="2:7" ht="9.9499999999999993" customHeight="1" x14ac:dyDescent="0.2">
      <c r="B331" s="139" t="s">
        <v>1496</v>
      </c>
      <c r="C331" s="139" t="s">
        <v>1497</v>
      </c>
      <c r="D331" s="139" t="s">
        <v>1498</v>
      </c>
      <c r="E331" s="139" t="s">
        <v>1499</v>
      </c>
      <c r="F331" s="139" t="s">
        <v>1500</v>
      </c>
    </row>
    <row r="332" spans="2:7" ht="42.6" customHeight="1" x14ac:dyDescent="0.2">
      <c r="B332" s="140"/>
      <c r="C332" s="140"/>
      <c r="D332" s="140"/>
      <c r="E332" s="140"/>
      <c r="F332" s="140"/>
    </row>
    <row r="333" spans="2:7" ht="17.100000000000001" customHeight="1" x14ac:dyDescent="0.2">
      <c r="B333" s="105">
        <v>173</v>
      </c>
      <c r="C333" s="106">
        <v>173</v>
      </c>
      <c r="D333" s="107">
        <v>2784.8887578749996</v>
      </c>
      <c r="E333" s="132">
        <v>2728.716509415</v>
      </c>
      <c r="F333" s="109">
        <v>-56.172248518181803</v>
      </c>
    </row>
    <row r="334" spans="2:7" x14ac:dyDescent="0.2">
      <c r="B334" s="110"/>
      <c r="C334" s="111"/>
      <c r="D334" s="111"/>
      <c r="E334" s="111"/>
      <c r="F334" s="13"/>
    </row>
    <row r="335" spans="2:7" s="111" customFormat="1" x14ac:dyDescent="0.2">
      <c r="B335" s="123" t="s">
        <v>1524</v>
      </c>
      <c r="C335" s="124"/>
      <c r="D335" s="124"/>
      <c r="E335" s="125"/>
      <c r="F335" s="13"/>
      <c r="G335" s="13"/>
    </row>
    <row r="336" spans="2:7" s="111" customFormat="1" x14ac:dyDescent="0.2">
      <c r="B336" s="126"/>
      <c r="C336" s="124"/>
      <c r="D336" s="124"/>
      <c r="E336" s="125"/>
      <c r="F336" s="13"/>
      <c r="G336" s="13"/>
    </row>
    <row r="337" spans="2:7" s="111" customFormat="1" x14ac:dyDescent="0.2">
      <c r="B337" s="95" t="s">
        <v>1490</v>
      </c>
      <c r="C337" s="96" t="s">
        <v>1517</v>
      </c>
      <c r="D337" s="96" t="s">
        <v>1518</v>
      </c>
      <c r="E337" s="96" t="s">
        <v>1519</v>
      </c>
      <c r="F337" s="13"/>
      <c r="G337" s="13"/>
    </row>
    <row r="338" spans="2:7" s="111" customFormat="1" x14ac:dyDescent="0.2">
      <c r="B338" s="136" t="s">
        <v>220</v>
      </c>
      <c r="C338" s="137"/>
      <c r="D338" s="137"/>
      <c r="E338" s="138"/>
      <c r="F338" s="13"/>
      <c r="G338" s="13"/>
    </row>
    <row r="339" spans="2:7" s="111" customFormat="1" x14ac:dyDescent="0.2">
      <c r="B339" s="93" t="s">
        <v>1520</v>
      </c>
      <c r="C339" s="94"/>
      <c r="D339" s="94"/>
      <c r="E339" s="94"/>
      <c r="F339" s="13"/>
      <c r="G339" s="13"/>
    </row>
    <row r="340" spans="2:7" s="111" customFormat="1" x14ac:dyDescent="0.2">
      <c r="B340" s="127"/>
      <c r="C340" s="128"/>
      <c r="D340" s="128"/>
      <c r="E340" s="127"/>
      <c r="F340" s="13"/>
      <c r="G340" s="13"/>
    </row>
    <row r="341" spans="2:7" s="111" customFormat="1" x14ac:dyDescent="0.2">
      <c r="B341" s="127" t="s">
        <v>1525</v>
      </c>
      <c r="C341" s="128"/>
      <c r="D341" s="128"/>
      <c r="E341" s="127"/>
      <c r="F341" s="13"/>
      <c r="G341" s="13"/>
    </row>
    <row r="342" spans="2:7" s="111" customFormat="1" x14ac:dyDescent="0.2">
      <c r="B342" s="127"/>
      <c r="C342" s="128"/>
      <c r="D342" s="128"/>
      <c r="E342" s="127"/>
      <c r="F342" s="13"/>
      <c r="G342" s="13"/>
    </row>
    <row r="343" spans="2:7" s="111" customFormat="1" x14ac:dyDescent="0.2">
      <c r="B343" s="139" t="s">
        <v>1521</v>
      </c>
      <c r="C343" s="139" t="s">
        <v>1522</v>
      </c>
      <c r="D343" s="139" t="s">
        <v>1523</v>
      </c>
      <c r="E343" s="127"/>
      <c r="F343" s="13"/>
      <c r="G343" s="13"/>
    </row>
    <row r="344" spans="2:7" s="111" customFormat="1" ht="35.25" customHeight="1" x14ac:dyDescent="0.2">
      <c r="B344" s="140"/>
      <c r="C344" s="140"/>
      <c r="D344" s="140"/>
      <c r="E344" s="127"/>
      <c r="F344" s="13"/>
      <c r="G344" s="13"/>
    </row>
    <row r="345" spans="2:7" x14ac:dyDescent="0.2">
      <c r="B345" s="141" t="s">
        <v>220</v>
      </c>
      <c r="C345" s="141"/>
      <c r="D345" s="141"/>
      <c r="E345" s="111"/>
      <c r="F345" s="13"/>
    </row>
    <row r="346" spans="2:7" x14ac:dyDescent="0.2">
      <c r="B346" s="129"/>
      <c r="C346" s="129"/>
      <c r="D346" s="129"/>
      <c r="E346" s="111"/>
      <c r="F346" s="13"/>
    </row>
    <row r="347" spans="2:7" x14ac:dyDescent="0.2">
      <c r="B347" s="123" t="s">
        <v>1526</v>
      </c>
      <c r="C347" s="129"/>
      <c r="D347" s="129"/>
      <c r="E347" s="111"/>
      <c r="F347" s="13"/>
    </row>
    <row r="348" spans="2:7" x14ac:dyDescent="0.2">
      <c r="B348" s="129"/>
      <c r="C348" s="129"/>
      <c r="D348" s="129"/>
      <c r="E348" s="111"/>
      <c r="F348" s="13"/>
    </row>
    <row r="349" spans="2:7" ht="22.5" x14ac:dyDescent="0.2">
      <c r="B349" s="96" t="s">
        <v>1490</v>
      </c>
      <c r="C349" s="96" t="s">
        <v>1527</v>
      </c>
      <c r="D349" s="96" t="s">
        <v>1528</v>
      </c>
      <c r="E349" s="96" t="s">
        <v>1529</v>
      </c>
      <c r="F349" s="96" t="s">
        <v>1530</v>
      </c>
    </row>
    <row r="350" spans="2:7" x14ac:dyDescent="0.2">
      <c r="B350" s="142" t="s">
        <v>220</v>
      </c>
      <c r="C350" s="142"/>
      <c r="D350" s="142"/>
      <c r="E350" s="142"/>
      <c r="F350" s="142"/>
    </row>
    <row r="351" spans="2:7" x14ac:dyDescent="0.2">
      <c r="B351" s="130" t="s">
        <v>1532</v>
      </c>
      <c r="C351" s="129"/>
      <c r="D351" s="129"/>
      <c r="E351" s="111"/>
      <c r="F351" s="13"/>
    </row>
    <row r="352" spans="2:7" x14ac:dyDescent="0.2">
      <c r="B352" s="129"/>
      <c r="C352" s="129"/>
      <c r="D352" s="129"/>
      <c r="E352" s="111"/>
      <c r="F352" s="13"/>
    </row>
    <row r="353" spans="2:6" x14ac:dyDescent="0.2">
      <c r="B353" s="127" t="s">
        <v>1531</v>
      </c>
      <c r="C353" s="128"/>
      <c r="D353" s="128"/>
      <c r="E353" s="111"/>
      <c r="F353" s="13"/>
    </row>
    <row r="354" spans="2:6" x14ac:dyDescent="0.2">
      <c r="B354" s="127"/>
      <c r="C354" s="128"/>
      <c r="D354" s="128"/>
      <c r="E354" s="111"/>
      <c r="F354" s="13"/>
    </row>
    <row r="355" spans="2:6" x14ac:dyDescent="0.2">
      <c r="B355" s="139" t="s">
        <v>1521</v>
      </c>
      <c r="C355" s="139" t="s">
        <v>1522</v>
      </c>
      <c r="D355" s="139" t="s">
        <v>1523</v>
      </c>
      <c r="E355" s="111"/>
      <c r="F355" s="13"/>
    </row>
    <row r="356" spans="2:6" x14ac:dyDescent="0.2">
      <c r="B356" s="140"/>
      <c r="C356" s="140"/>
      <c r="D356" s="140"/>
      <c r="E356" s="111"/>
      <c r="F356" s="13"/>
    </row>
    <row r="357" spans="2:6" x14ac:dyDescent="0.2">
      <c r="B357" s="141" t="s">
        <v>220</v>
      </c>
      <c r="C357" s="141"/>
      <c r="D357" s="141"/>
      <c r="E357" s="111"/>
      <c r="F357" s="13"/>
    </row>
    <row r="358" spans="2:6" x14ac:dyDescent="0.2">
      <c r="B358" s="129"/>
      <c r="C358" s="129"/>
      <c r="D358" s="129"/>
      <c r="E358" s="111"/>
      <c r="F358" s="13"/>
    </row>
    <row r="359" spans="2:6" x14ac:dyDescent="0.2">
      <c r="B359" s="131" t="s">
        <v>1533</v>
      </c>
      <c r="C359" s="129"/>
      <c r="D359" s="129"/>
      <c r="E359" s="111"/>
      <c r="F359" s="13"/>
    </row>
    <row r="360" spans="2:6" x14ac:dyDescent="0.2">
      <c r="B360" s="84"/>
    </row>
    <row r="361" spans="2:6" x14ac:dyDescent="0.2">
      <c r="B361" s="81" t="s">
        <v>1487</v>
      </c>
    </row>
    <row r="362" spans="2:6" x14ac:dyDescent="0.2">
      <c r="B362" s="84" t="s">
        <v>1501</v>
      </c>
    </row>
    <row r="363" spans="2:6" x14ac:dyDescent="0.2">
      <c r="B363" s="81" t="s">
        <v>1488</v>
      </c>
    </row>
    <row r="366" spans="2:6" x14ac:dyDescent="0.2">
      <c r="B366" s="15" t="s">
        <v>26</v>
      </c>
    </row>
    <row r="388" spans="2:2" x14ac:dyDescent="0.2">
      <c r="B388" s="67" t="s">
        <v>1431</v>
      </c>
    </row>
    <row r="389" spans="2:2" x14ac:dyDescent="0.2">
      <c r="B389" s="68" t="s">
        <v>1442</v>
      </c>
    </row>
  </sheetData>
  <mergeCells count="23">
    <mergeCell ref="F331:F332"/>
    <mergeCell ref="B1:C1"/>
    <mergeCell ref="B331:B332"/>
    <mergeCell ref="C331:C332"/>
    <mergeCell ref="D331:D332"/>
    <mergeCell ref="E331:E332"/>
    <mergeCell ref="B315:F315"/>
    <mergeCell ref="B319:B320"/>
    <mergeCell ref="C319:C320"/>
    <mergeCell ref="D319:D320"/>
    <mergeCell ref="E319:E320"/>
    <mergeCell ref="F319:F320"/>
    <mergeCell ref="B321:F321"/>
    <mergeCell ref="B338:E338"/>
    <mergeCell ref="B343:B344"/>
    <mergeCell ref="C343:C344"/>
    <mergeCell ref="D343:D344"/>
    <mergeCell ref="B345:D345"/>
    <mergeCell ref="B357:D357"/>
    <mergeCell ref="B350:F350"/>
    <mergeCell ref="B355:B356"/>
    <mergeCell ref="C355:C356"/>
    <mergeCell ref="D355:D356"/>
  </mergeCells>
  <conditionalFormatting sqref="G1:G3 G5:G288 G290:G491">
    <cfRule type="cellIs" dxfId="0" priority="2" stopIfTrue="1" operator="between">
      <formula>0.009</formula>
      <formula>-0.009</formula>
    </cfRule>
  </conditionalFormatting>
  <hyperlinks>
    <hyperlink ref="A2" location="Index!A1" display="-" xr:uid="{C07C7111-C9EC-469E-BF70-2DF5648CEDEF}"/>
  </hyperlinks>
  <pageMargins left="0.7" right="0.7" top="0.75" bottom="0.75" header="0.3" footer="0.3"/>
  <pageSetup paperSize="9" scale="32" orientation="portrait" r:id="rId1"/>
  <headerFooter>
    <oddFooter>&amp;C&amp;1#&amp;"Calibri"&amp;10&amp;K000000RESTRICTED</oddFooter>
    <evenFooter>&amp;LPUBLIC</evenFooter>
    <firstFooter>&amp;LPUBLIC</firstFooter>
  </headerFooter>
  <rowBreaks count="2" manualBreakCount="2">
    <brk id="133" min="1" max="7" man="1"/>
    <brk id="309" min="1" max="7" man="1"/>
  </rowBreaks>
  <colBreaks count="1" manualBreakCount="1">
    <brk id="8" max="53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13</vt:i4>
      </vt:variant>
    </vt:vector>
  </HeadingPairs>
  <TitlesOfParts>
    <vt:vector size="27" baseType="lpstr">
      <vt:lpstr>Index</vt:lpstr>
      <vt:lpstr>JBMMF</vt:lpstr>
      <vt:lpstr>JBOF</vt:lpstr>
      <vt:lpstr>JBLF</vt:lpstr>
      <vt:lpstr>JBN8-13</vt:lpstr>
      <vt:lpstr>JBLOW</vt:lpstr>
      <vt:lpstr>JBSHORT</vt:lpstr>
      <vt:lpstr>JBN50</vt:lpstr>
      <vt:lpstr>JBNNX50</vt:lpstr>
      <vt:lpstr>JBNM150</vt:lpstr>
      <vt:lpstr>JBNS250</vt:lpstr>
      <vt:lpstr>JBFLEXI</vt:lpstr>
      <vt:lpstr>JBARB</vt:lpstr>
      <vt:lpstr>JBSECRO</vt:lpstr>
      <vt:lpstr>JBARB!Print_Area</vt:lpstr>
      <vt:lpstr>JBFLEXI!Print_Area</vt:lpstr>
      <vt:lpstr>JBLF!Print_Area</vt:lpstr>
      <vt:lpstr>JBLOW!Print_Area</vt:lpstr>
      <vt:lpstr>JBMMF!Print_Area</vt:lpstr>
      <vt:lpstr>'JBN50'!Print_Area</vt:lpstr>
      <vt:lpstr>'JBN8-13'!Print_Area</vt:lpstr>
      <vt:lpstr>JBNM150!Print_Area</vt:lpstr>
      <vt:lpstr>JBNNX50!Print_Area</vt:lpstr>
      <vt:lpstr>JBNS250!Print_Area</vt:lpstr>
      <vt:lpstr>JBOF!Print_Area</vt:lpstr>
      <vt:lpstr>JBSECRO!Print_Area</vt:lpstr>
      <vt:lpstr>JBSHORT!Print_Area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PUBLIC</cp:keywords>
  <dc:description>PUBLIC</dc:description>
  <cp:lastModifiedBy/>
  <dcterms:created xsi:type="dcterms:W3CDTF">2006-09-16T00:00:00Z</dcterms:created>
  <dcterms:modified xsi:type="dcterms:W3CDTF">2026-04-08T10:23:27Z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Internal</vt:lpwstr>
  </property>
  <property fmtid="{D5CDD505-2E9C-101B-9397-08002B2CF9AE}" pid="3" name="Footers">
    <vt:lpwstr>Footers</vt:lpwstr>
  </property>
  <property fmtid="{D5CDD505-2E9C-101B-9397-08002B2CF9AE}" pid="4" name="MSIP_Label_f851b4f6-a95e-46a7-8457-84c26f440032_Enabled">
    <vt:lpwstr>true</vt:lpwstr>
  </property>
  <property fmtid="{D5CDD505-2E9C-101B-9397-08002B2CF9AE}" pid="5" name="MSIP_Label_f851b4f6-a95e-46a7-8457-84c26f440032_SetDate">
    <vt:lpwstr>2025-12-04T08:50:42Z</vt:lpwstr>
  </property>
  <property fmtid="{D5CDD505-2E9C-101B-9397-08002B2CF9AE}" pid="6" name="MSIP_Label_f851b4f6-a95e-46a7-8457-84c26f440032_Method">
    <vt:lpwstr>Privileged</vt:lpwstr>
  </property>
  <property fmtid="{D5CDD505-2E9C-101B-9397-08002B2CF9AE}" pid="7" name="MSIP_Label_f851b4f6-a95e-46a7-8457-84c26f440032_Name">
    <vt:lpwstr>CLARESTRI</vt:lpwstr>
  </property>
  <property fmtid="{D5CDD505-2E9C-101B-9397-08002B2CF9AE}" pid="8" name="MSIP_Label_f851b4f6-a95e-46a7-8457-84c26f440032_SiteId">
    <vt:lpwstr>e0fd434d-ba64-497b-90d2-859c472e1a92</vt:lpwstr>
  </property>
  <property fmtid="{D5CDD505-2E9C-101B-9397-08002B2CF9AE}" pid="9" name="MSIP_Label_f851b4f6-a95e-46a7-8457-84c26f440032_ActionId">
    <vt:lpwstr>49350c0e-e69c-418e-b18a-2209837d064f</vt:lpwstr>
  </property>
  <property fmtid="{D5CDD505-2E9C-101B-9397-08002B2CF9AE}" pid="10" name="MSIP_Label_f851b4f6-a95e-46a7-8457-84c26f440032_ContentBits">
    <vt:lpwstr>2</vt:lpwstr>
  </property>
  <property fmtid="{D5CDD505-2E9C-101B-9397-08002B2CF9AE}" pid="11" name="Classification">
    <vt:lpwstr>RESTRICTED</vt:lpwstr>
  </property>
  <property fmtid="{D5CDD505-2E9C-101B-9397-08002B2CF9AE}" pid="12" name="MSIP_Label_defa4170-0d19-0005-0004-bc88714345d2_Enabled">
    <vt:lpwstr>true</vt:lpwstr>
  </property>
  <property fmtid="{D5CDD505-2E9C-101B-9397-08002B2CF9AE}" pid="13" name="MSIP_Label_defa4170-0d19-0005-0004-bc88714345d2_SetDate">
    <vt:lpwstr>2026-04-08T10:23:26Z</vt:lpwstr>
  </property>
  <property fmtid="{D5CDD505-2E9C-101B-9397-08002B2CF9AE}" pid="14" name="MSIP_Label_defa4170-0d19-0005-0004-bc88714345d2_Method">
    <vt:lpwstr>Standard</vt:lpwstr>
  </property>
  <property fmtid="{D5CDD505-2E9C-101B-9397-08002B2CF9AE}" pid="15" name="MSIP_Label_defa4170-0d19-0005-0004-bc88714345d2_Name">
    <vt:lpwstr>defa4170-0d19-0005-0004-bc88714345d2</vt:lpwstr>
  </property>
  <property fmtid="{D5CDD505-2E9C-101B-9397-08002B2CF9AE}" pid="16" name="MSIP_Label_defa4170-0d19-0005-0004-bc88714345d2_SiteId">
    <vt:lpwstr>c0116485-0978-4b0a-9f1f-fae6c3d6539a</vt:lpwstr>
  </property>
  <property fmtid="{D5CDD505-2E9C-101B-9397-08002B2CF9AE}" pid="17" name="MSIP_Label_defa4170-0d19-0005-0004-bc88714345d2_ActionId">
    <vt:lpwstr>ea086288-a719-46fe-b594-7d705956af3a</vt:lpwstr>
  </property>
  <property fmtid="{D5CDD505-2E9C-101B-9397-08002B2CF9AE}" pid="18" name="MSIP_Label_defa4170-0d19-0005-0004-bc88714345d2_ContentBits">
    <vt:lpwstr>0</vt:lpwstr>
  </property>
</Properties>
</file>