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2F5F5ACF-D027-4FDC-9569-2F1EE3AA2FC7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ARB" sheetId="15" r:id="rId1"/>
  </sheets>
  <definedNames>
    <definedName name="_xlnm.Print_Area" localSheetId="0">JBARB!$B$1:$H$357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6" i="15" l="1"/>
  <c r="G174" i="15"/>
  <c r="F174" i="15"/>
  <c r="G89" i="15"/>
  <c r="F89" i="15"/>
  <c r="G84" i="15"/>
  <c r="F84" i="15"/>
  <c r="G77" i="15"/>
  <c r="F77" i="15"/>
  <c r="G93" i="15" l="1"/>
  <c r="G80" i="15"/>
  <c r="F80" i="15"/>
  <c r="F93" i="15"/>
  <c r="F85" i="15"/>
  <c r="G85" i="15"/>
</calcChain>
</file>

<file path=xl/sharedStrings.xml><?xml version="1.0" encoding="utf-8"?>
<sst xmlns="http://schemas.openxmlformats.org/spreadsheetml/2006/main" count="704" uniqueCount="335">
  <si>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</si>
  <si>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</si>
  <si>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</si>
  <si>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</si>
  <si>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</si>
  <si>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</si>
  <si>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Arbitrage Fund</t>
  </si>
  <si>
    <t>TREPS</t>
  </si>
  <si>
    <t>Grand Total</t>
  </si>
  <si>
    <t>Net Receivables / (Payables)</t>
  </si>
  <si>
    <t>Industry Classification</t>
  </si>
  <si>
    <t xml:space="preserve">Scheme Risk-O-Meter </t>
  </si>
  <si>
    <t>Money Market Instruments</t>
  </si>
  <si>
    <t>Sub Total</t>
  </si>
  <si>
    <t>Treasury Bill</t>
  </si>
  <si>
    <t xml:space="preserve"> SOVEREIGN</t>
  </si>
  <si>
    <t>Total</t>
  </si>
  <si>
    <t>91 DTB (07-MAY-2026)</t>
  </si>
  <si>
    <t>IN002025X448</t>
  </si>
  <si>
    <t>(a) Listed / awaiting listing on Stock Exchanges</t>
  </si>
  <si>
    <t>Nil</t>
  </si>
  <si>
    <t>Equity &amp; Equity related</t>
  </si>
  <si>
    <t>HDFC Bank Ltd</t>
  </si>
  <si>
    <t>INE040A01034</t>
  </si>
  <si>
    <t>Banks</t>
  </si>
  <si>
    <t>Reliance Industries Ltd</t>
  </si>
  <si>
    <t>INE002A01018</t>
  </si>
  <si>
    <t>Petroleum Products</t>
  </si>
  <si>
    <t>ICICI Bank Ltd</t>
  </si>
  <si>
    <t>INE090A01021</t>
  </si>
  <si>
    <t>Bharti Airtel Ltd</t>
  </si>
  <si>
    <t>INE397D01024</t>
  </si>
  <si>
    <t>Telecom - Services</t>
  </si>
  <si>
    <t>IT - Software</t>
  </si>
  <si>
    <t>Larsen &amp; Toubro Ltd</t>
  </si>
  <si>
    <t>INE018A01030</t>
  </si>
  <si>
    <t>Construction</t>
  </si>
  <si>
    <t>State Bank of India</t>
  </si>
  <si>
    <t>INE062A01020</t>
  </si>
  <si>
    <t>Axis Bank Ltd</t>
  </si>
  <si>
    <t>INE238A01034</t>
  </si>
  <si>
    <t>ITC Ltd</t>
  </si>
  <si>
    <t>INE154A01025</t>
  </si>
  <si>
    <t>Diversified FMCG</t>
  </si>
  <si>
    <t>Mahindra &amp; Mahindra Ltd</t>
  </si>
  <si>
    <t>INE101A01026</t>
  </si>
  <si>
    <t>Automobiles</t>
  </si>
  <si>
    <t>Kotak Mahindra Bank Ltd</t>
  </si>
  <si>
    <t>INE237A01036</t>
  </si>
  <si>
    <t>Tata Consultancy Services Ltd</t>
  </si>
  <si>
    <t>INE467B01029</t>
  </si>
  <si>
    <t>Bajaj Finance Ltd</t>
  </si>
  <si>
    <t>INE296A01032</t>
  </si>
  <si>
    <t>Finance</t>
  </si>
  <si>
    <t>Sun Pharmaceutical Industries Ltd</t>
  </si>
  <si>
    <t>INE044A01036</t>
  </si>
  <si>
    <t>Pharmaceuticals &amp; Biotechnology</t>
  </si>
  <si>
    <t>Hindustan Unilever Ltd</t>
  </si>
  <si>
    <t>INE030A01027</t>
  </si>
  <si>
    <t>NTPC Ltd</t>
  </si>
  <si>
    <t>INE733E01010</t>
  </si>
  <si>
    <t>Power</t>
  </si>
  <si>
    <t>Eternal Ltd</t>
  </si>
  <si>
    <t>INE758T01015</t>
  </si>
  <si>
    <t>Retailing</t>
  </si>
  <si>
    <t>Titan Co Ltd</t>
  </si>
  <si>
    <t>INE280A01028</t>
  </si>
  <si>
    <t>Consumer Durables</t>
  </si>
  <si>
    <t>Maruti Suzuki India Ltd</t>
  </si>
  <si>
    <t>INE585B01010</t>
  </si>
  <si>
    <t>Ferrous Metals</t>
  </si>
  <si>
    <t>Bharat Electronics Ltd</t>
  </si>
  <si>
    <t>INE263A01024</t>
  </si>
  <si>
    <t>Aerospace &amp; Defense</t>
  </si>
  <si>
    <t>Power Grid Corporation of India Ltd</t>
  </si>
  <si>
    <t>INE752E01010</t>
  </si>
  <si>
    <t>Hindalco Industries Ltd</t>
  </si>
  <si>
    <t>INE038A01020</t>
  </si>
  <si>
    <t>Non - Ferrous Metals</t>
  </si>
  <si>
    <t>Ultratech Cement Ltd</t>
  </si>
  <si>
    <t>INE481G01011</t>
  </si>
  <si>
    <t>Cement &amp; Cement Products</t>
  </si>
  <si>
    <t>Shriram Finance Ltd</t>
  </si>
  <si>
    <t>INE721A01047</t>
  </si>
  <si>
    <t>Oil &amp; Natural Gas Corporation Ltd</t>
  </si>
  <si>
    <t>INE213A01029</t>
  </si>
  <si>
    <t>Oil</t>
  </si>
  <si>
    <t>JSW Steel Ltd</t>
  </si>
  <si>
    <t>INE019A01038</t>
  </si>
  <si>
    <t>Asian Paints Ltd</t>
  </si>
  <si>
    <t>INE021A01026</t>
  </si>
  <si>
    <t>Grasim Industries Ltd</t>
  </si>
  <si>
    <t>INE047A01021</t>
  </si>
  <si>
    <t>Adani Ports and Special Economic Zone Ltd</t>
  </si>
  <si>
    <t>INE742F01042</t>
  </si>
  <si>
    <t>Transport Infrastructure</t>
  </si>
  <si>
    <t>Bajaj Finserv Ltd</t>
  </si>
  <si>
    <t>INE918I01026</t>
  </si>
  <si>
    <t>Eicher Motors Ltd</t>
  </si>
  <si>
    <t>INE066A01021</t>
  </si>
  <si>
    <t>Nestle India Ltd</t>
  </si>
  <si>
    <t>INE239A01024</t>
  </si>
  <si>
    <t>Food Products</t>
  </si>
  <si>
    <t>Insurance</t>
  </si>
  <si>
    <t>Healthcare Services</t>
  </si>
  <si>
    <t>Trent Ltd</t>
  </si>
  <si>
    <t>INE849A01020</t>
  </si>
  <si>
    <t>Max Healthcare Institute Ltd</t>
  </si>
  <si>
    <t>INE027H01010</t>
  </si>
  <si>
    <t>Tata Consumer Products Ltd</t>
  </si>
  <si>
    <t>INE192A01025</t>
  </si>
  <si>
    <t>Agricultural Food &amp; Other Products</t>
  </si>
  <si>
    <t>HDFC Life Insurance Co Ltd</t>
  </si>
  <si>
    <t>INE795G01014</t>
  </si>
  <si>
    <t>Tata Motors Passenger Vehicles Ltd</t>
  </si>
  <si>
    <t>INE155A01022</t>
  </si>
  <si>
    <t xml:space="preserve">(b) Unlisted </t>
  </si>
  <si>
    <t>NIL</t>
  </si>
  <si>
    <t>Hindustan Aeronautics Ltd</t>
  </si>
  <si>
    <t>INE066F01020</t>
  </si>
  <si>
    <t>Britannia Industries Ltd</t>
  </si>
  <si>
    <t>INE216A01030</t>
  </si>
  <si>
    <t>Tata Power Co Ltd</t>
  </si>
  <si>
    <t>INE245A01021</t>
  </si>
  <si>
    <t>Beverages</t>
  </si>
  <si>
    <t>Indian Oil Corporation Ltd</t>
  </si>
  <si>
    <t>INE242A01010</t>
  </si>
  <si>
    <t>Indian Hotels Co Ltd</t>
  </si>
  <si>
    <t>INE053A01029</t>
  </si>
  <si>
    <t>Leisure Services</t>
  </si>
  <si>
    <t>Bank of Baroda</t>
  </si>
  <si>
    <t>INE028A01039</t>
  </si>
  <si>
    <t>HDFC Asset Management Co Ltd</t>
  </si>
  <si>
    <t>INE127D01025</t>
  </si>
  <si>
    <t>Capital Markets</t>
  </si>
  <si>
    <t>Electrical Equipment</t>
  </si>
  <si>
    <t>Torrent Pharmaceuticals Ltd</t>
  </si>
  <si>
    <t>INE685A01028</t>
  </si>
  <si>
    <t>Canara Bank</t>
  </si>
  <si>
    <t>INE476A01022</t>
  </si>
  <si>
    <t>Godrej Consumer Products Ltd</t>
  </si>
  <si>
    <t>INE102D01028</t>
  </si>
  <si>
    <t>Personal Products</t>
  </si>
  <si>
    <t>GAIL (India) Ltd</t>
  </si>
  <si>
    <t>INE129A01019</t>
  </si>
  <si>
    <t>Gas</t>
  </si>
  <si>
    <t>United Spirits Ltd</t>
  </si>
  <si>
    <t>INE854D01024</t>
  </si>
  <si>
    <t>Punjab National Bank</t>
  </si>
  <si>
    <t>INE160A01022</t>
  </si>
  <si>
    <t>DLF Ltd</t>
  </si>
  <si>
    <t>INE271C01023</t>
  </si>
  <si>
    <t>Realty</t>
  </si>
  <si>
    <t>Ambuja Cements Ltd</t>
  </si>
  <si>
    <t>INE079A01024</t>
  </si>
  <si>
    <t>Lodha Developers Ltd</t>
  </si>
  <si>
    <t>INE670K01029</t>
  </si>
  <si>
    <t>Multi Commodity Exchange Of India Ltd</t>
  </si>
  <si>
    <t>INE745G01043</t>
  </si>
  <si>
    <t>IndusInd Bank Ltd</t>
  </si>
  <si>
    <t>INE095A01012</t>
  </si>
  <si>
    <t>AU Small Finance Bank Ltd</t>
  </si>
  <si>
    <t>INE949L01017</t>
  </si>
  <si>
    <t>Max Financial Services Ltd</t>
  </si>
  <si>
    <t>INE180A01020</t>
  </si>
  <si>
    <t>IDFC First Bank Ltd</t>
  </si>
  <si>
    <t>INE092T01019</t>
  </si>
  <si>
    <t>Laurus Labs Ltd</t>
  </si>
  <si>
    <t>INE947Q01028</t>
  </si>
  <si>
    <t>Bharat Heavy Electricals Ltd</t>
  </si>
  <si>
    <t>INE257A01026</t>
  </si>
  <si>
    <t>UPL Ltd</t>
  </si>
  <si>
    <t>INE628A01036</t>
  </si>
  <si>
    <t>Fertilizers &amp; Agrochemicals</t>
  </si>
  <si>
    <t>Yes Bank Ltd</t>
  </si>
  <si>
    <t>INE528G01035</t>
  </si>
  <si>
    <t>Dabur India Ltd</t>
  </si>
  <si>
    <t>INE016A01026</t>
  </si>
  <si>
    <t>Vodafone Idea Ltd</t>
  </si>
  <si>
    <t>INE669E01016</t>
  </si>
  <si>
    <t>Godrej Properties Ltd</t>
  </si>
  <si>
    <t>INE484J01027</t>
  </si>
  <si>
    <t>Steel Authority of India Ltd</t>
  </si>
  <si>
    <t>INE114A01011</t>
  </si>
  <si>
    <t>ICICI Prudential Life Insurance Co Ltd</t>
  </si>
  <si>
    <t>INE726G01019</t>
  </si>
  <si>
    <t>Prestige Estates Projects Ltd</t>
  </si>
  <si>
    <t>INE811K01011</t>
  </si>
  <si>
    <t>LIC Housing Finance Ltd</t>
  </si>
  <si>
    <t>INE115A01026</t>
  </si>
  <si>
    <t>Dalmia Bharat Ltd</t>
  </si>
  <si>
    <t>INE00R701025</t>
  </si>
  <si>
    <t>Crompton Greaves Consumer Electricals Ltd</t>
  </si>
  <si>
    <t>INE299U01018</t>
  </si>
  <si>
    <t>Derivatives</t>
  </si>
  <si>
    <t>Long / Short</t>
  </si>
  <si>
    <t>Market/Fair Value (Rs. in Lakhs)</t>
  </si>
  <si>
    <t xml:space="preserve">% to Net Assets </t>
  </si>
  <si>
    <t>182 DTB (11-JUN-2026)</t>
  </si>
  <si>
    <t>IN002025Y370</t>
  </si>
  <si>
    <t>Mutual Fund Units</t>
  </si>
  <si>
    <t>JioBlackRock Money Market Fund - Direct Plan - Growth Option</t>
  </si>
  <si>
    <t>INF22M001028</t>
  </si>
  <si>
    <t>JioBlackRock Liquid Fund - Direct Plan - Growth Option</t>
  </si>
  <si>
    <t>INF22M001010</t>
  </si>
  <si>
    <t>MAX HEALTHCARE INSTITUTE FUT 28-APR-26</t>
  </si>
  <si>
    <t>Short</t>
  </si>
  <si>
    <t>VODAFONE IDEA LTD FUT 26-MAY-26</t>
  </si>
  <si>
    <t>HINDUSTAN UNILEVER LTD FUT 28-APR-26</t>
  </si>
  <si>
    <t>HINDALCO INDUSTRIES LTD FUT 28-APR-26</t>
  </si>
  <si>
    <t>HDFC AMC LTD FUT 28-APR-26</t>
  </si>
  <si>
    <t>GODREJ CONSUMER PROD LTD FUT 28-APR-26</t>
  </si>
  <si>
    <t>DABUR INDIA LTD FUT 28-APR-26</t>
  </si>
  <si>
    <t>TORRENT PHARMA LTD FUT 28-APR-26</t>
  </si>
  <si>
    <t>ASIAN PAINTS LTD FUT 28-APR-26</t>
  </si>
  <si>
    <t>ETERNAL LTD FUT 28-APR-26</t>
  </si>
  <si>
    <t>NESTLE INDIA LTD FUT 28-APR-26</t>
  </si>
  <si>
    <t>GAIL INDIA LTD FUT 28-APR-26</t>
  </si>
  <si>
    <t>TRENT LTD FUT 28-APR-26</t>
  </si>
  <si>
    <t>ICICI PRU LIFE INS CO LTD FUT 28-APR-26</t>
  </si>
  <si>
    <t>EICHER MOTORS LTD FUT 28-APR-26</t>
  </si>
  <si>
    <t>ADANI PORTS AND SP ECO FUT 28-APR-26</t>
  </si>
  <si>
    <t>AU SMALL FINANCE BANK LTD FUT 28-APR-26</t>
  </si>
  <si>
    <t>DALMIA BHARAT LTD FUT 28-APR-26</t>
  </si>
  <si>
    <t>AMBUJA CEMENTS LTD FUT 28-APR-26</t>
  </si>
  <si>
    <t>TITAN CO LTD FUT 28-APR-26</t>
  </si>
  <si>
    <t>BAJAJ FINSERV LTD FUT 28-APR-26</t>
  </si>
  <si>
    <t>HINDUSTAN AERONAUTICS LTD FUT 28-APR-26</t>
  </si>
  <si>
    <t>HDFC LIFE INSURANCE COLTD FUT 28-APR-26</t>
  </si>
  <si>
    <t>BRITANNIA INDUSTRIES LTD FUT 28-APR-26</t>
  </si>
  <si>
    <t>INDUSIND BANK LTD FUT 28-APR-26</t>
  </si>
  <si>
    <t>ULTRA TECH CEMENT LTD FUT 28-APR-26</t>
  </si>
  <si>
    <t>TATA CONSUMER PRODUCTS FUT 28-APR-26</t>
  </si>
  <si>
    <t>CROMPT GREA CON ELEC LTD FUT 28-APR-26</t>
  </si>
  <si>
    <t>TATA MOTORS PASS VEHICLES FUT 28-APR-26</t>
  </si>
  <si>
    <t>YES BANK LTD FUT 26-MAY-26</t>
  </si>
  <si>
    <t>INDIAN HOTELS CO LTD FUT 28-APR-26</t>
  </si>
  <si>
    <t>SHRIRAM FINANCE LTD FUT 28-APR-26</t>
  </si>
  <si>
    <t>SUN PHARMA IND LTD FUT 28-APR-26</t>
  </si>
  <si>
    <t>BHARAT ELECTRONICS LTD FUT 28-APR-26</t>
  </si>
  <si>
    <t>STEEL AUTHOR OF IND LTD FUT 28-APR-26</t>
  </si>
  <si>
    <t>MARUTI SUZUKI INDIA LTD FUT 28-APR-26</t>
  </si>
  <si>
    <t>PGC LTD FUT 28-APR-26</t>
  </si>
  <si>
    <t>INDIAN OIL CORP LTD FUT 28-APR-26</t>
  </si>
  <si>
    <t>BAJAJ FINANCE LTD FUT 26-MAY-26</t>
  </si>
  <si>
    <t>PUNJAB NATIONAL BANK FUT 28-APR-26</t>
  </si>
  <si>
    <t>GRASIM INDUSTRIES LTD FUT 28-APR-26</t>
  </si>
  <si>
    <t>ONGC LTD FUT 28-APR-26</t>
  </si>
  <si>
    <t>TCS LTD FUT 28-APR-26</t>
  </si>
  <si>
    <t>UNITED SPIRITS LTD FUT 28-APR-26</t>
  </si>
  <si>
    <t>MACROTECH DEVELOPERS LTD FUT 28-APR-26</t>
  </si>
  <si>
    <t>IDFC FIRST BANK LTD FUT 28-APR-26</t>
  </si>
  <si>
    <t>LAURUS LABS LTD FUT 28-APR-26</t>
  </si>
  <si>
    <t>GODREJ PROPERTIES LTD FUT 28-APR-26</t>
  </si>
  <si>
    <t>NTPC LTD FUT 28-APR-26</t>
  </si>
  <si>
    <t>UPL LTD FUT 28-APR-26</t>
  </si>
  <si>
    <t>LIC HOUSING FIN LTD FUT 28-APR-26</t>
  </si>
  <si>
    <t>TATA MOTORS PASS VEHICLES FUT 26-MAY-26</t>
  </si>
  <si>
    <t>VODAFONE IDEA LTD FUT 28-APR-26</t>
  </si>
  <si>
    <t>MAX FINANCIAL SERVICES FUT 28-APR-26</t>
  </si>
  <si>
    <t>YES BANK LTD FUT 28-APR-26</t>
  </si>
  <si>
    <t>JSW STEEL LTD FUT 28-APR-26</t>
  </si>
  <si>
    <t>BHARAT HEAVY ELECT LTD FUT 28-APR-26</t>
  </si>
  <si>
    <t>M&amp;M LTD FUT 28-APR-26</t>
  </si>
  <si>
    <t>CANARA BANK FUT 28-APR-26</t>
  </si>
  <si>
    <t>BANK OF BARODA FUT 28-APR-26</t>
  </si>
  <si>
    <t>DLF LTD FUT 28-APR-26</t>
  </si>
  <si>
    <t>TATA POWER CO LTD FUT 28-APR-26</t>
  </si>
  <si>
    <t>AU SMALL FINANCE BANK LTD FUT 26-MAY-26</t>
  </si>
  <si>
    <t>STATE BANK OF INDIA FUT 28-APR-26</t>
  </si>
  <si>
    <t>LARSEN AND TOUBRO LTD FUT 28-APR-26</t>
  </si>
  <si>
    <t>BAJAJ FINANCE LTD FUT 28-APR-26</t>
  </si>
  <si>
    <t>AXIS BANK LTD FUT 28-APR-26</t>
  </si>
  <si>
    <t>PRESTIGE ESTATES PROJECTS FUT 28-APR-26</t>
  </si>
  <si>
    <t>ITC LTD FUT 28-APR-26</t>
  </si>
  <si>
    <t>KOTAK BANK LTD FUT 28-APR-26</t>
  </si>
  <si>
    <t>MULTI COMMODITY EXC OF IND 28-APR-26</t>
  </si>
  <si>
    <t>BHARTI AIRTEL LTD FUT 28-APR-26</t>
  </si>
  <si>
    <t>ICICI BANK LTD FUT 28-APR-26</t>
  </si>
  <si>
    <t>RELIANCE INDUSTRIES LTD FUT 28-APR-26</t>
  </si>
  <si>
    <t>HDFC BANK LTD FUT 28-APR-26</t>
  </si>
  <si>
    <t>Industry Classification / Rating</t>
  </si>
  <si>
    <t>Benchmark Risk-O-Meter</t>
  </si>
  <si>
    <t>Benchmark Name - Nifty 50 Arbitrage (TRI)</t>
  </si>
  <si>
    <t>-</t>
  </si>
  <si>
    <t>Half Yearly Portfolio Statement as on March 31, 2026</t>
  </si>
  <si>
    <t>Notes</t>
  </si>
  <si>
    <t>(1) There is no security which is in default beyond its maturity/ interest payment date.</t>
  </si>
  <si>
    <t>Plan/ Option</t>
  </si>
  <si>
    <t>As on March 31, 2026</t>
  </si>
  <si>
    <t>N.A.</t>
  </si>
  <si>
    <t>As on September 30, 2025*</t>
  </si>
  <si>
    <t>(2) Aggregate value of illiquid equity shares of the fund amounts to Rs. Nil and their percentage to net asset value is Nil.</t>
  </si>
  <si>
    <t>(3) Plan/ Option wise per unit net asset value are as follows:</t>
  </si>
  <si>
    <t>(4) There was no distribution (of income and capital) during the half year ended March 31, 2026.</t>
  </si>
  <si>
    <t>(6) Total market value of investments in foreign securities/ American Depository Receipts/ Global Depository Receipts as at March 31, 2026 is Rs. Nil.</t>
  </si>
  <si>
    <t>(8) Repo transactions in corporate debt securities as on March 31, 2026 is Rs. Nil.</t>
  </si>
  <si>
    <t>(5) Exposure to Derivative Instruments as on March 31, 2026:</t>
  </si>
  <si>
    <t>Underlying</t>
  </si>
  <si>
    <t>Long/Short</t>
  </si>
  <si>
    <t>Futures Price When purchased</t>
  </si>
  <si>
    <t>Current price of the contract</t>
  </si>
  <si>
    <t>Margin maintained
in Rs. Lakhs</t>
  </si>
  <si>
    <t xml:space="preserve">     </t>
  </si>
  <si>
    <t>Number of contracts bought</t>
  </si>
  <si>
    <t>Number of contracts Sold</t>
  </si>
  <si>
    <t>Gross Notional Value of contracts where futures were bought  in Rs. Lakhs</t>
  </si>
  <si>
    <t>Gross Notional Value of contracts where futures were  sold in Rs. Lakhs</t>
  </si>
  <si>
    <t>Net Profit/Loss value on all contracts in Rs. Lakhs</t>
  </si>
  <si>
    <r>
      <t xml:space="preserve">(7) During the period, the portfolio turnover ratio is </t>
    </r>
    <r>
      <rPr>
        <sz val="8"/>
        <rFont val="Arial"/>
        <family val="2"/>
      </rPr>
      <t>332.27 times.</t>
    </r>
  </si>
  <si>
    <t xml:space="preserve"> a) Hedging Positions through Futures as on March 31, 2026:</t>
  </si>
  <si>
    <t>For the Half Year ended March 31, 2026 following were the non-hedging transactions through futures which have been squared off/expired:</t>
  </si>
  <si>
    <t>b) Other than Hedging Positions through Futures as on March 31, 2026 is :</t>
  </si>
  <si>
    <t>For the Half Year ended March 31, 2026 following were the hedging transactions through futures which have been squared off/expired:</t>
  </si>
  <si>
    <t>Number of Contracts</t>
  </si>
  <si>
    <t>Option Price when purchased</t>
  </si>
  <si>
    <t>Current Option Price</t>
  </si>
  <si>
    <t>Total percentage of existing assets hedged through put options: Nil</t>
  </si>
  <si>
    <t>Number of contracts entered</t>
  </si>
  <si>
    <t>Gross Notional Value of contracts in Rs. Lakhs</t>
  </si>
  <si>
    <t>Net profit/ (loss) on all contracts (premium paid treated as (loss))</t>
  </si>
  <si>
    <t>c) Hedging positions through Put options as on March 31, 2026</t>
  </si>
  <si>
    <t>For the Half Year ended March 31, 2026, following details specified for hedging transactions through Put options which have already been exercised/ expired:</t>
  </si>
  <si>
    <t>d) Other than hedging positions through options as on March 31, 2026</t>
  </si>
  <si>
    <t>Call/ put</t>
  </si>
  <si>
    <t>Number of contracts</t>
  </si>
  <si>
    <t>Option price when purchased</t>
  </si>
  <si>
    <t>Current price</t>
  </si>
  <si>
    <t>For the period ended March 31, 2026, following details specified for non-hedging transactions through options which have already been exercised/ expired:</t>
  </si>
  <si>
    <t>Total exposure through options as a percentage of net assets: Nil</t>
  </si>
  <si>
    <t>e) Hedging positions through Swaps as on March 31, 2026  - Nil</t>
  </si>
  <si>
    <t>Direct Plan - Growth Option</t>
  </si>
  <si>
    <t>Total exposure due to futures (non hedging positions) as a percentage of net assets: : Nil</t>
  </si>
  <si>
    <t>* Scheme Introduced during the half year ended March 31, 2026, hence there are no NAVs at the beginning of the half year period.</t>
  </si>
  <si>
    <t>Total percentage of existing assets hedged through futures: -68.44%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</si>
</sst>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%"/>
    <numFmt numFmtId="167" formatCode="#,##0;\(#,##0.\)"/>
    <numFmt numFmtId="169" formatCode="#,##0.0000_ ;\-#,##0.0000\ 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164" fontId="12" fillId="0" borderId="0" applyFont="0" applyFill="0" applyBorder="0" applyAlignment="0" applyProtection="0"/>
  </cellStyleXfs>
  <cellXfs count="125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wrapText="1"/>
    </xf>
    <xf numFmtId="39" fontId="6" fillId="3" borderId="0" xfId="0" applyNumberFormat="1" applyFont="1" applyFill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5" xfId="0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39" fontId="5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/>
    <xf numFmtId="0" fontId="6" fillId="2" borderId="6" xfId="0" applyFont="1" applyFill="1" applyBorder="1"/>
    <xf numFmtId="0" fontId="6" fillId="2" borderId="6" xfId="0" applyNumberFormat="1" applyFont="1" applyFill="1" applyBorder="1"/>
    <xf numFmtId="39" fontId="6" fillId="2" borderId="6" xfId="0" applyNumberFormat="1" applyFont="1" applyFill="1" applyBorder="1"/>
    <xf numFmtId="39" fontId="6" fillId="3" borderId="6" xfId="0" applyNumberFormat="1" applyFont="1" applyFill="1" applyBorder="1"/>
    <xf numFmtId="0" fontId="5" fillId="2" borderId="6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165" fontId="6" fillId="2" borderId="6" xfId="0" applyNumberFormat="1" applyFont="1" applyFill="1" applyBorder="1"/>
    <xf numFmtId="0" fontId="5" fillId="2" borderId="8" xfId="0" applyFont="1" applyFill="1" applyBorder="1"/>
    <xf numFmtId="0" fontId="5" fillId="2" borderId="8" xfId="0" applyNumberFormat="1" applyFont="1" applyFill="1" applyBorder="1"/>
    <xf numFmtId="39" fontId="5" fillId="2" borderId="8" xfId="0" applyNumberFormat="1" applyFont="1" applyFill="1" applyBorder="1"/>
    <xf numFmtId="39" fontId="5" fillId="3" borderId="8" xfId="0" applyNumberFormat="1" applyFont="1" applyFill="1" applyBorder="1"/>
    <xf numFmtId="0" fontId="5" fillId="2" borderId="9" xfId="0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" fontId="6" fillId="2" borderId="6" xfId="0" applyNumberFormat="1" applyFont="1" applyFill="1" applyBorder="1"/>
    <xf numFmtId="39" fontId="5" fillId="2" borderId="10" xfId="0" applyNumberFormat="1" applyFont="1" applyFill="1" applyBorder="1"/>
    <xf numFmtId="39" fontId="5" fillId="3" borderId="10" xfId="0" applyNumberFormat="1" applyFont="1" applyFill="1" applyBorder="1"/>
    <xf numFmtId="0" fontId="5" fillId="2" borderId="11" xfId="0" applyFont="1" applyFill="1" applyBorder="1"/>
    <xf numFmtId="0" fontId="5" fillId="2" borderId="11" xfId="0" applyNumberFormat="1" applyFont="1" applyFill="1" applyBorder="1"/>
    <xf numFmtId="39" fontId="5" fillId="2" borderId="11" xfId="0" applyNumberFormat="1" applyFont="1" applyFill="1" applyBorder="1"/>
    <xf numFmtId="39" fontId="5" fillId="3" borderId="11" xfId="0" applyNumberFormat="1" applyFont="1" applyFill="1" applyBorder="1"/>
    <xf numFmtId="39" fontId="5" fillId="2" borderId="10" xfId="0" applyNumberFormat="1" applyFont="1" applyFill="1" applyBorder="1" applyAlignment="1">
      <alignment horizontal="right"/>
    </xf>
    <xf numFmtId="39" fontId="5" fillId="3" borderId="10" xfId="0" applyNumberFormat="1" applyFont="1" applyFill="1" applyBorder="1" applyAlignment="1">
      <alignment horizontal="right"/>
    </xf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0" fontId="10" fillId="2" borderId="5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" xfId="0" applyNumberFormat="1" applyFont="1" applyFill="1" applyBorder="1"/>
    <xf numFmtId="39" fontId="5" fillId="2" borderId="1" xfId="0" applyNumberFormat="1" applyFont="1" applyFill="1" applyBorder="1"/>
    <xf numFmtId="39" fontId="5" fillId="3" borderId="1" xfId="0" applyNumberFormat="1" applyFont="1" applyFill="1" applyBorder="1"/>
    <xf numFmtId="0" fontId="6" fillId="2" borderId="1" xfId="0" applyFont="1" applyFill="1" applyBorder="1"/>
    <xf numFmtId="167" fontId="6" fillId="2" borderId="1" xfId="0" applyNumberFormat="1" applyFont="1" applyFill="1" applyBorder="1"/>
    <xf numFmtId="39" fontId="6" fillId="2" borderId="1" xfId="0" applyNumberFormat="1" applyFont="1" applyFill="1" applyBorder="1"/>
    <xf numFmtId="39" fontId="6" fillId="3" borderId="1" xfId="0" applyNumberFormat="1" applyFont="1" applyFill="1" applyBorder="1"/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39" fontId="5" fillId="2" borderId="1" xfId="0" applyNumberFormat="1" applyFont="1" applyFill="1" applyBorder="1" applyAlignment="1">
      <alignment horizontal="center" vertical="center" wrapText="1"/>
    </xf>
    <xf numFmtId="39" fontId="5" fillId="3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0" fontId="3" fillId="3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top"/>
    </xf>
    <xf numFmtId="164" fontId="11" fillId="3" borderId="0" xfId="2" applyFont="1" applyFill="1" applyAlignment="1">
      <alignment horizontal="justify" vertical="center"/>
    </xf>
    <xf numFmtId="2" fontId="11" fillId="3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justify" vertical="center"/>
    </xf>
    <xf numFmtId="3" fontId="11" fillId="3" borderId="12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4" fontId="11" fillId="3" borderId="12" xfId="0" applyNumberFormat="1" applyFont="1" applyFill="1" applyBorder="1" applyAlignment="1">
      <alignment horizontal="center" vertical="center"/>
    </xf>
    <xf numFmtId="164" fontId="11" fillId="3" borderId="9" xfId="2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NumberFormat="1" applyFont="1" applyFill="1"/>
    <xf numFmtId="0" fontId="6" fillId="2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164" fontId="11" fillId="0" borderId="13" xfId="2" applyFont="1" applyBorder="1" applyAlignment="1">
      <alignment horizontal="center" vertical="center" wrapText="1"/>
    </xf>
    <xf numFmtId="164" fontId="11" fillId="0" borderId="9" xfId="2" applyFont="1" applyBorder="1" applyAlignment="1">
      <alignment horizontal="center" vertical="center" wrapText="1"/>
    </xf>
    <xf numFmtId="164" fontId="11" fillId="0" borderId="9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0" fontId="6" fillId="3" borderId="0" xfId="0" applyNumberFormat="1" applyFont="1" applyFill="1" applyBorder="1"/>
    <xf numFmtId="0" fontId="3" fillId="3" borderId="0" xfId="0" applyFont="1" applyFill="1" applyBorder="1" applyAlignment="1">
      <alignment vertical="top"/>
    </xf>
    <xf numFmtId="169" fontId="13" fillId="3" borderId="0" xfId="0" applyNumberFormat="1" applyFont="1" applyFill="1" applyBorder="1" applyAlignment="1">
      <alignment horizontal="center" vertical="top"/>
    </xf>
    <xf numFmtId="0" fontId="13" fillId="3" borderId="0" xfId="0" applyFont="1" applyFill="1" applyBorder="1" applyAlignment="1">
      <alignment vertical="top"/>
    </xf>
    <xf numFmtId="0" fontId="14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169" fontId="11" fillId="3" borderId="0" xfId="0" applyNumberFormat="1" applyFont="1" applyFill="1" applyBorder="1" applyAlignment="1">
      <alignment horizontal="center" vertical="top"/>
    </xf>
    <xf numFmtId="3" fontId="11" fillId="3" borderId="0" xfId="0" applyNumberFormat="1" applyFont="1" applyFill="1" applyBorder="1" applyAlignment="1">
      <alignment horizontal="center" vertical="center"/>
    </xf>
    <xf numFmtId="3" fontId="11" fillId="3" borderId="0" xfId="0" applyNumberFormat="1" applyFont="1" applyFill="1" applyBorder="1" applyAlignment="1">
      <alignment horizontal="left" vertical="center"/>
    </xf>
    <xf numFmtId="3" fontId="3" fillId="3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11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3" fontId="11" fillId="3" borderId="11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3" fontId="11" fillId="3" borderId="3" xfId="0" applyNumberFormat="1" applyFont="1" applyFill="1" applyBorder="1" applyAlignment="1">
      <alignment horizontal="center" vertical="center"/>
    </xf>
    <xf numFmtId="3" fontId="11" fillId="3" borderId="2" xfId="0" applyNumberFormat="1" applyFont="1" applyFill="1" applyBorder="1" applyAlignment="1">
      <alignment horizontal="center" vertical="center"/>
    </xf>
    <xf numFmtId="3" fontId="11" fillId="3" borderId="4" xfId="0" applyNumberFormat="1" applyFont="1" applyFill="1" applyBorder="1" applyAlignment="1">
      <alignment horizontal="center" vertical="center"/>
    </xf>
    <xf numFmtId="164" fontId="11" fillId="0" borderId="10" xfId="2" applyFont="1" applyFill="1" applyBorder="1" applyAlignment="1">
      <alignment horizontal="center" vertical="center" wrapText="1"/>
    </xf>
    <xf numFmtId="164" fontId="11" fillId="0" borderId="9" xfId="2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1276350</xdr:colOff>
      <xdr:row>320</xdr:row>
      <xdr:rowOff>47625</xdr:rowOff>
    </xdr:from>
    <xdr:to>
      <xdr:col>3</xdr:col>
      <xdr:colOff>0</xdr:colOff>
      <xdr:row>336</xdr:row>
      <xdr:rowOff>92075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D4EA44-A8A3-438A-BE5D-26A2F70C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5339675"/>
          <a:ext cx="471805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923925</xdr:colOff>
      <xdr:row>339</xdr:row>
      <xdr:rowOff>85725</xdr:rowOff>
    </xdr:from>
    <xdr:to>
      <xdr:col>3</xdr:col>
      <xdr:colOff>38100</xdr:colOff>
      <xdr:row>356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6A1601-8898-4F40-866D-200C52F8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575" y="27803475"/>
          <a:ext cx="5133975" cy="215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C0C5-5633-4B36-A548-1B2A50490372}">
  <dimension ref="A1:I747"/>
  <sheetViews>
    <sheetView tabSelected="1" view="pageBreakPreview" zoomScaleNormal="8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66.7265625" style="8" bestFit="1" customWidth="1"/>
    <col min="3" max="3" width="19.453125" style="8" bestFit="1" customWidth="1"/>
    <col min="4" max="4" width="23" style="8" bestFit="1" customWidth="1"/>
    <col min="5" max="5" width="16.1796875" style="9" customWidth="1"/>
    <col min="6" max="6" width="22.81640625" style="11" bestFit="1" customWidth="1"/>
    <col min="7" max="7" width="12.1796875" style="13" bestFit="1" customWidth="1"/>
    <col min="8" max="8" width="14.453125" style="8" bestFit="1" customWidth="1"/>
    <col min="9" max="16384" width="9.1796875" style="8"/>
  </cols>
  <sheetData>
    <row r="1" spans="1:8" s="1" customFormat="1" ht="16.75" customHeight="1" x14ac:dyDescent="0.35">
      <c r="B1" s="111" t="s">
        <v>6</v>
      </c>
      <c r="C1" s="112"/>
      <c r="D1" s="12"/>
      <c r="E1" s="6"/>
      <c r="F1" s="7"/>
      <c r="G1" s="13"/>
    </row>
    <row r="2" spans="1:8" s="1" customFormat="1" ht="14.5" x14ac:dyDescent="0.35">
      <c r="A2" s="56" t="s">
        <v>284</v>
      </c>
      <c r="E2" s="6"/>
      <c r="F2" s="7"/>
      <c r="G2" s="13"/>
    </row>
    <row r="3" spans="1:8" s="1" customFormat="1" ht="11.5" x14ac:dyDescent="0.25">
      <c r="B3" s="10" t="s">
        <v>285</v>
      </c>
      <c r="C3" s="2"/>
      <c r="D3" s="3"/>
      <c r="E3" s="4"/>
      <c r="F3" s="5"/>
      <c r="G3" s="13"/>
    </row>
    <row r="4" spans="1:8" s="1" customFormat="1" ht="25.5" customHeight="1" x14ac:dyDescent="0.25">
      <c r="B4" s="16" t="s">
        <v>4</v>
      </c>
      <c r="C4" s="16" t="s">
        <v>5</v>
      </c>
      <c r="D4" s="65" t="s">
        <v>281</v>
      </c>
      <c r="E4" s="17" t="s">
        <v>0</v>
      </c>
      <c r="F4" s="18" t="s">
        <v>1</v>
      </c>
      <c r="G4" s="19" t="s">
        <v>2</v>
      </c>
      <c r="H4" s="47" t="s">
        <v>3</v>
      </c>
    </row>
    <row r="5" spans="1:8" ht="10.5" x14ac:dyDescent="0.25">
      <c r="B5" s="20" t="s">
        <v>21</v>
      </c>
      <c r="C5" s="21"/>
      <c r="D5" s="21"/>
      <c r="E5" s="22"/>
      <c r="F5" s="23"/>
      <c r="G5" s="24"/>
      <c r="H5" s="21"/>
    </row>
    <row r="6" spans="1:8" ht="10.5" x14ac:dyDescent="0.25">
      <c r="B6" s="20" t="s">
        <v>19</v>
      </c>
      <c r="C6" s="21"/>
      <c r="D6" s="21"/>
      <c r="E6" s="22"/>
      <c r="F6" s="23"/>
      <c r="G6" s="24"/>
      <c r="H6" s="21"/>
    </row>
    <row r="7" spans="1:8" x14ac:dyDescent="0.2">
      <c r="B7" s="21" t="s">
        <v>22</v>
      </c>
      <c r="C7" s="21" t="s">
        <v>23</v>
      </c>
      <c r="D7" s="21" t="s">
        <v>24</v>
      </c>
      <c r="E7" s="36">
        <v>463100</v>
      </c>
      <c r="F7" s="23">
        <v>3387.8080500000001</v>
      </c>
      <c r="G7" s="24">
        <v>8.8026081968726793</v>
      </c>
      <c r="H7" s="28"/>
    </row>
    <row r="8" spans="1:8" x14ac:dyDescent="0.2">
      <c r="B8" s="21" t="s">
        <v>25</v>
      </c>
      <c r="C8" s="21" t="s">
        <v>26</v>
      </c>
      <c r="D8" s="21" t="s">
        <v>27</v>
      </c>
      <c r="E8" s="36">
        <v>171000</v>
      </c>
      <c r="F8" s="23">
        <v>2298.069</v>
      </c>
      <c r="G8" s="24">
        <v>5.9711178194936396</v>
      </c>
      <c r="H8" s="28"/>
    </row>
    <row r="9" spans="1:8" x14ac:dyDescent="0.2">
      <c r="B9" s="21" t="s">
        <v>28</v>
      </c>
      <c r="C9" s="21" t="s">
        <v>29</v>
      </c>
      <c r="D9" s="21" t="s">
        <v>24</v>
      </c>
      <c r="E9" s="36">
        <v>158200</v>
      </c>
      <c r="F9" s="23">
        <v>1907.7338</v>
      </c>
      <c r="G9" s="24">
        <v>4.9569022026885703</v>
      </c>
      <c r="H9" s="28"/>
    </row>
    <row r="10" spans="1:8" x14ac:dyDescent="0.2">
      <c r="B10" s="21" t="s">
        <v>30</v>
      </c>
      <c r="C10" s="21" t="s">
        <v>31</v>
      </c>
      <c r="D10" s="21" t="s">
        <v>32</v>
      </c>
      <c r="E10" s="36">
        <v>95950</v>
      </c>
      <c r="F10" s="23">
        <v>1710.2128</v>
      </c>
      <c r="G10" s="24">
        <v>4.4436795088424699</v>
      </c>
      <c r="H10" s="28"/>
    </row>
    <row r="11" spans="1:8" x14ac:dyDescent="0.2">
      <c r="B11" s="21" t="s">
        <v>157</v>
      </c>
      <c r="C11" s="21" t="s">
        <v>158</v>
      </c>
      <c r="D11" s="21" t="s">
        <v>134</v>
      </c>
      <c r="E11" s="36">
        <v>53125</v>
      </c>
      <c r="F11" s="23">
        <v>1269.3687500000001</v>
      </c>
      <c r="G11" s="24">
        <v>3.2982257550288399</v>
      </c>
      <c r="H11" s="28"/>
    </row>
    <row r="12" spans="1:8" x14ac:dyDescent="0.2">
      <c r="B12" s="21" t="s">
        <v>47</v>
      </c>
      <c r="C12" s="21" t="s">
        <v>48</v>
      </c>
      <c r="D12" s="21" t="s">
        <v>24</v>
      </c>
      <c r="E12" s="36">
        <v>318000</v>
      </c>
      <c r="F12" s="23">
        <v>1123.8119999999999</v>
      </c>
      <c r="G12" s="24">
        <v>2.9200227925970799</v>
      </c>
      <c r="H12" s="28"/>
    </row>
    <row r="13" spans="1:8" x14ac:dyDescent="0.2">
      <c r="B13" s="21" t="s">
        <v>41</v>
      </c>
      <c r="C13" s="21" t="s">
        <v>42</v>
      </c>
      <c r="D13" s="21" t="s">
        <v>43</v>
      </c>
      <c r="E13" s="36">
        <v>377600</v>
      </c>
      <c r="F13" s="23">
        <v>1086.3552</v>
      </c>
      <c r="G13" s="24">
        <v>2.8226980534612198</v>
      </c>
      <c r="H13" s="28"/>
    </row>
    <row r="14" spans="1:8" x14ac:dyDescent="0.2">
      <c r="B14" s="21" t="s">
        <v>186</v>
      </c>
      <c r="C14" s="21" t="s">
        <v>187</v>
      </c>
      <c r="D14" s="21" t="s">
        <v>152</v>
      </c>
      <c r="E14" s="36">
        <v>95400</v>
      </c>
      <c r="F14" s="23">
        <v>1074.681</v>
      </c>
      <c r="G14" s="24">
        <v>2.79236475030612</v>
      </c>
      <c r="H14" s="28"/>
    </row>
    <row r="15" spans="1:8" x14ac:dyDescent="0.2">
      <c r="B15" s="21" t="s">
        <v>51</v>
      </c>
      <c r="C15" s="21" t="s">
        <v>52</v>
      </c>
      <c r="D15" s="21" t="s">
        <v>53</v>
      </c>
      <c r="E15" s="36">
        <v>93000</v>
      </c>
      <c r="F15" s="23">
        <v>745.44150000000002</v>
      </c>
      <c r="G15" s="24">
        <v>1.93689529080287</v>
      </c>
      <c r="H15" s="28"/>
    </row>
    <row r="16" spans="1:8" x14ac:dyDescent="0.2">
      <c r="B16" s="21" t="s">
        <v>39</v>
      </c>
      <c r="C16" s="21" t="s">
        <v>40</v>
      </c>
      <c r="D16" s="21" t="s">
        <v>24</v>
      </c>
      <c r="E16" s="36">
        <v>60000</v>
      </c>
      <c r="F16" s="23">
        <v>696.78</v>
      </c>
      <c r="G16" s="24">
        <v>1.81045715958345</v>
      </c>
      <c r="H16" s="28"/>
    </row>
    <row r="17" spans="2:8" x14ac:dyDescent="0.2">
      <c r="B17" s="21" t="s">
        <v>34</v>
      </c>
      <c r="C17" s="21" t="s">
        <v>35</v>
      </c>
      <c r="D17" s="21" t="s">
        <v>36</v>
      </c>
      <c r="E17" s="36">
        <v>16800</v>
      </c>
      <c r="F17" s="23">
        <v>588.68880000000001</v>
      </c>
      <c r="G17" s="24">
        <v>1.5296016715844201</v>
      </c>
      <c r="H17" s="28"/>
    </row>
    <row r="18" spans="2:8" x14ac:dyDescent="0.2">
      <c r="B18" s="21" t="s">
        <v>161</v>
      </c>
      <c r="C18" s="21" t="s">
        <v>162</v>
      </c>
      <c r="D18" s="21" t="s">
        <v>24</v>
      </c>
      <c r="E18" s="36">
        <v>69000</v>
      </c>
      <c r="F18" s="23">
        <v>581.46299999999997</v>
      </c>
      <c r="G18" s="24">
        <v>1.51082673352116</v>
      </c>
      <c r="H18" s="28"/>
    </row>
    <row r="19" spans="2:8" x14ac:dyDescent="0.2">
      <c r="B19" s="21" t="s">
        <v>37</v>
      </c>
      <c r="C19" s="21" t="s">
        <v>38</v>
      </c>
      <c r="D19" s="21" t="s">
        <v>24</v>
      </c>
      <c r="E19" s="36">
        <v>58500</v>
      </c>
      <c r="F19" s="23">
        <v>572.94899999999996</v>
      </c>
      <c r="G19" s="24">
        <v>1.4887046400961299</v>
      </c>
      <c r="H19" s="28"/>
    </row>
    <row r="20" spans="2:8" x14ac:dyDescent="0.2">
      <c r="B20" s="21" t="s">
        <v>122</v>
      </c>
      <c r="C20" s="21" t="s">
        <v>123</v>
      </c>
      <c r="D20" s="21" t="s">
        <v>61</v>
      </c>
      <c r="E20" s="36">
        <v>146450</v>
      </c>
      <c r="F20" s="23">
        <v>554.67937500000005</v>
      </c>
      <c r="G20" s="24">
        <v>1.44123431462158</v>
      </c>
      <c r="H20" s="28"/>
    </row>
    <row r="21" spans="2:8" x14ac:dyDescent="0.2">
      <c r="B21" s="21" t="s">
        <v>150</v>
      </c>
      <c r="C21" s="21" t="s">
        <v>151</v>
      </c>
      <c r="D21" s="21" t="s">
        <v>152</v>
      </c>
      <c r="E21" s="36">
        <v>107250</v>
      </c>
      <c r="F21" s="23">
        <v>540.64724999999999</v>
      </c>
      <c r="G21" s="24">
        <v>1.4047743686265399</v>
      </c>
      <c r="H21" s="28"/>
    </row>
    <row r="22" spans="2:8" x14ac:dyDescent="0.2">
      <c r="B22" s="21" t="s">
        <v>130</v>
      </c>
      <c r="C22" s="21" t="s">
        <v>131</v>
      </c>
      <c r="D22" s="21" t="s">
        <v>24</v>
      </c>
      <c r="E22" s="36">
        <v>207675</v>
      </c>
      <c r="F22" s="23">
        <v>514.20330000000001</v>
      </c>
      <c r="G22" s="24">
        <v>1.3360645339510799</v>
      </c>
      <c r="H22" s="28"/>
    </row>
    <row r="23" spans="2:8" x14ac:dyDescent="0.2">
      <c r="B23" s="21" t="s">
        <v>138</v>
      </c>
      <c r="C23" s="21" t="s">
        <v>139</v>
      </c>
      <c r="D23" s="21" t="s">
        <v>24</v>
      </c>
      <c r="E23" s="36">
        <v>405000</v>
      </c>
      <c r="F23" s="23">
        <v>499.97250000000003</v>
      </c>
      <c r="G23" s="24">
        <v>1.29908836680134</v>
      </c>
      <c r="H23" s="28"/>
    </row>
    <row r="24" spans="2:8" x14ac:dyDescent="0.2">
      <c r="B24" s="21" t="s">
        <v>44</v>
      </c>
      <c r="C24" s="21" t="s">
        <v>45</v>
      </c>
      <c r="D24" s="21" t="s">
        <v>46</v>
      </c>
      <c r="E24" s="36">
        <v>15600</v>
      </c>
      <c r="F24" s="23">
        <v>460.9332</v>
      </c>
      <c r="G24" s="24">
        <v>1.1976517868333001</v>
      </c>
      <c r="H24" s="28"/>
    </row>
    <row r="25" spans="2:8" x14ac:dyDescent="0.2">
      <c r="B25" s="21" t="s">
        <v>169</v>
      </c>
      <c r="C25" s="21" t="s">
        <v>170</v>
      </c>
      <c r="D25" s="21" t="s">
        <v>135</v>
      </c>
      <c r="E25" s="36">
        <v>178500</v>
      </c>
      <c r="F25" s="23">
        <v>438.21749999999997</v>
      </c>
      <c r="G25" s="24">
        <v>1.1386291373600901</v>
      </c>
      <c r="H25" s="28"/>
    </row>
    <row r="26" spans="2:8" x14ac:dyDescent="0.2">
      <c r="B26" s="21" t="s">
        <v>174</v>
      </c>
      <c r="C26" s="21" t="s">
        <v>175</v>
      </c>
      <c r="D26" s="21" t="s">
        <v>24</v>
      </c>
      <c r="E26" s="36">
        <v>2488000</v>
      </c>
      <c r="F26" s="23">
        <v>429.18</v>
      </c>
      <c r="G26" s="24">
        <v>1.1151468236028901</v>
      </c>
      <c r="H26" s="28"/>
    </row>
    <row r="27" spans="2:8" x14ac:dyDescent="0.2">
      <c r="B27" s="21" t="s">
        <v>87</v>
      </c>
      <c r="C27" s="21" t="s">
        <v>88</v>
      </c>
      <c r="D27" s="21" t="s">
        <v>70</v>
      </c>
      <c r="E27" s="36">
        <v>36450</v>
      </c>
      <c r="F27" s="23">
        <v>409.15125</v>
      </c>
      <c r="G27" s="24">
        <v>1.06310572908955</v>
      </c>
      <c r="H27" s="28"/>
    </row>
    <row r="28" spans="2:8" x14ac:dyDescent="0.2">
      <c r="B28" s="21" t="s">
        <v>114</v>
      </c>
      <c r="C28" s="21" t="s">
        <v>115</v>
      </c>
      <c r="D28" s="21" t="s">
        <v>46</v>
      </c>
      <c r="E28" s="36">
        <v>132000</v>
      </c>
      <c r="F28" s="23">
        <v>390.98399999999998</v>
      </c>
      <c r="G28" s="24">
        <v>1.0159014065882701</v>
      </c>
      <c r="H28" s="28"/>
    </row>
    <row r="29" spans="2:8" x14ac:dyDescent="0.2">
      <c r="B29" s="21" t="s">
        <v>178</v>
      </c>
      <c r="C29" s="21" t="s">
        <v>179</v>
      </c>
      <c r="D29" s="21" t="s">
        <v>32</v>
      </c>
      <c r="E29" s="36">
        <v>3931125</v>
      </c>
      <c r="F29" s="23">
        <v>335.32496250000003</v>
      </c>
      <c r="G29" s="24">
        <v>0.87128143624268295</v>
      </c>
      <c r="H29" s="28"/>
    </row>
    <row r="30" spans="2:8" x14ac:dyDescent="0.2">
      <c r="B30" s="21" t="s">
        <v>163</v>
      </c>
      <c r="C30" s="21" t="s">
        <v>164</v>
      </c>
      <c r="D30" s="21" t="s">
        <v>103</v>
      </c>
      <c r="E30" s="36">
        <v>22400</v>
      </c>
      <c r="F30" s="23">
        <v>333.91680000000002</v>
      </c>
      <c r="G30" s="24">
        <v>0.86762257996095604</v>
      </c>
      <c r="H30" s="28"/>
    </row>
    <row r="31" spans="2:8" x14ac:dyDescent="0.2">
      <c r="B31" s="21" t="s">
        <v>188</v>
      </c>
      <c r="C31" s="21" t="s">
        <v>189</v>
      </c>
      <c r="D31" s="21" t="s">
        <v>53</v>
      </c>
      <c r="E31" s="36">
        <v>57000</v>
      </c>
      <c r="F31" s="23">
        <v>282.29250000000002</v>
      </c>
      <c r="G31" s="24">
        <v>0.73348614730863504</v>
      </c>
      <c r="H31" s="28"/>
    </row>
    <row r="32" spans="2:8" x14ac:dyDescent="0.2">
      <c r="B32" s="21" t="s">
        <v>171</v>
      </c>
      <c r="C32" s="21" t="s">
        <v>172</v>
      </c>
      <c r="D32" s="21" t="s">
        <v>173</v>
      </c>
      <c r="E32" s="36">
        <v>48780</v>
      </c>
      <c r="F32" s="23">
        <v>277.04601000000002</v>
      </c>
      <c r="G32" s="24">
        <v>0.71985408929436601</v>
      </c>
      <c r="H32" s="28"/>
    </row>
    <row r="33" spans="2:8" x14ac:dyDescent="0.2">
      <c r="B33" s="21" t="s">
        <v>59</v>
      </c>
      <c r="C33" s="21" t="s">
        <v>60</v>
      </c>
      <c r="D33" s="21" t="s">
        <v>61</v>
      </c>
      <c r="E33" s="36">
        <v>64500</v>
      </c>
      <c r="F33" s="23">
        <v>239.06925000000001</v>
      </c>
      <c r="G33" s="24">
        <v>0.62117832787787497</v>
      </c>
      <c r="H33" s="28"/>
    </row>
    <row r="34" spans="2:8" x14ac:dyDescent="0.2">
      <c r="B34" s="21" t="s">
        <v>180</v>
      </c>
      <c r="C34" s="21" t="s">
        <v>181</v>
      </c>
      <c r="D34" s="21" t="s">
        <v>152</v>
      </c>
      <c r="E34" s="36">
        <v>15675</v>
      </c>
      <c r="F34" s="23">
        <v>230.62627499999999</v>
      </c>
      <c r="G34" s="24">
        <v>0.59924078010535797</v>
      </c>
      <c r="H34" s="28"/>
    </row>
    <row r="35" spans="2:8" x14ac:dyDescent="0.2">
      <c r="B35" s="21" t="s">
        <v>167</v>
      </c>
      <c r="C35" s="21" t="s">
        <v>168</v>
      </c>
      <c r="D35" s="21" t="s">
        <v>56</v>
      </c>
      <c r="E35" s="36">
        <v>22950</v>
      </c>
      <c r="F35" s="23">
        <v>227.82464999999999</v>
      </c>
      <c r="G35" s="24">
        <v>0.591961262840629</v>
      </c>
      <c r="H35" s="28"/>
    </row>
    <row r="36" spans="2:8" x14ac:dyDescent="0.2">
      <c r="B36" s="21" t="s">
        <v>165</v>
      </c>
      <c r="C36" s="21" t="s">
        <v>166</v>
      </c>
      <c r="D36" s="21" t="s">
        <v>24</v>
      </c>
      <c r="E36" s="36">
        <v>371000</v>
      </c>
      <c r="F36" s="23">
        <v>218.33349999999999</v>
      </c>
      <c r="G36" s="24">
        <v>0.56730022137821601</v>
      </c>
      <c r="H36" s="28"/>
    </row>
    <row r="37" spans="2:8" x14ac:dyDescent="0.2">
      <c r="B37" s="21" t="s">
        <v>155</v>
      </c>
      <c r="C37" s="21" t="s">
        <v>156</v>
      </c>
      <c r="D37" s="21" t="s">
        <v>152</v>
      </c>
      <c r="E37" s="36">
        <v>31950</v>
      </c>
      <c r="F37" s="23">
        <v>216.3015</v>
      </c>
      <c r="G37" s="24">
        <v>0.56202043586733197</v>
      </c>
      <c r="H37" s="28"/>
    </row>
    <row r="38" spans="2:8" x14ac:dyDescent="0.2">
      <c r="B38" s="21" t="s">
        <v>146</v>
      </c>
      <c r="C38" s="21" t="s">
        <v>147</v>
      </c>
      <c r="D38" s="21" t="s">
        <v>124</v>
      </c>
      <c r="E38" s="36">
        <v>16800</v>
      </c>
      <c r="F38" s="23">
        <v>204.75839999999999</v>
      </c>
      <c r="G38" s="24">
        <v>0.53202777241719301</v>
      </c>
      <c r="H38" s="28"/>
    </row>
    <row r="39" spans="2:8" x14ac:dyDescent="0.2">
      <c r="B39" s="21" t="s">
        <v>49</v>
      </c>
      <c r="C39" s="21" t="s">
        <v>50</v>
      </c>
      <c r="D39" s="21" t="s">
        <v>33</v>
      </c>
      <c r="E39" s="36">
        <v>8575</v>
      </c>
      <c r="F39" s="23">
        <v>202.27567500000001</v>
      </c>
      <c r="G39" s="24">
        <v>0.52557685928603703</v>
      </c>
      <c r="H39" s="28"/>
    </row>
    <row r="40" spans="2:8" x14ac:dyDescent="0.2">
      <c r="B40" s="21" t="s">
        <v>84</v>
      </c>
      <c r="C40" s="21" t="s">
        <v>85</v>
      </c>
      <c r="D40" s="21" t="s">
        <v>86</v>
      </c>
      <c r="E40" s="36">
        <v>58500</v>
      </c>
      <c r="F40" s="23">
        <v>166.52025</v>
      </c>
      <c r="G40" s="24">
        <v>0.43267283622969399</v>
      </c>
      <c r="H40" s="28"/>
    </row>
    <row r="41" spans="2:8" x14ac:dyDescent="0.2">
      <c r="B41" s="21" t="s">
        <v>91</v>
      </c>
      <c r="C41" s="21" t="s">
        <v>92</v>
      </c>
      <c r="D41" s="21" t="s">
        <v>81</v>
      </c>
      <c r="E41" s="36">
        <v>6500</v>
      </c>
      <c r="F41" s="23">
        <v>166.25049999999999</v>
      </c>
      <c r="G41" s="24">
        <v>0.43197193950648499</v>
      </c>
      <c r="H41" s="28"/>
    </row>
    <row r="42" spans="2:8" x14ac:dyDescent="0.2">
      <c r="B42" s="21" t="s">
        <v>148</v>
      </c>
      <c r="C42" s="21" t="s">
        <v>149</v>
      </c>
      <c r="D42" s="21" t="s">
        <v>24</v>
      </c>
      <c r="E42" s="36">
        <v>160000</v>
      </c>
      <c r="F42" s="23">
        <v>160.89599999999999</v>
      </c>
      <c r="G42" s="24">
        <v>0.41805923698777098</v>
      </c>
      <c r="H42" s="28"/>
    </row>
    <row r="43" spans="2:8" x14ac:dyDescent="0.2">
      <c r="B43" s="21" t="s">
        <v>125</v>
      </c>
      <c r="C43" s="21" t="s">
        <v>126</v>
      </c>
      <c r="D43" s="21" t="s">
        <v>27</v>
      </c>
      <c r="E43" s="36">
        <v>112125</v>
      </c>
      <c r="F43" s="23">
        <v>151.81725</v>
      </c>
      <c r="G43" s="24">
        <v>0.39446974254538097</v>
      </c>
      <c r="H43" s="28"/>
    </row>
    <row r="44" spans="2:8" x14ac:dyDescent="0.2">
      <c r="B44" s="21" t="s">
        <v>74</v>
      </c>
      <c r="C44" s="21" t="s">
        <v>75</v>
      </c>
      <c r="D44" s="21" t="s">
        <v>61</v>
      </c>
      <c r="E44" s="36">
        <v>43700</v>
      </c>
      <c r="F44" s="23">
        <v>129.39570000000001</v>
      </c>
      <c r="G44" s="24">
        <v>0.33621138879461598</v>
      </c>
      <c r="H44" s="28"/>
    </row>
    <row r="45" spans="2:8" x14ac:dyDescent="0.2">
      <c r="B45" s="21" t="s">
        <v>68</v>
      </c>
      <c r="C45" s="21" t="s">
        <v>69</v>
      </c>
      <c r="D45" s="21" t="s">
        <v>46</v>
      </c>
      <c r="E45" s="36">
        <v>1000</v>
      </c>
      <c r="F45" s="23">
        <v>123.06</v>
      </c>
      <c r="G45" s="24">
        <v>0.31974921504397302</v>
      </c>
      <c r="H45" s="28"/>
    </row>
    <row r="46" spans="2:8" x14ac:dyDescent="0.2">
      <c r="B46" s="21" t="s">
        <v>182</v>
      </c>
      <c r="C46" s="21" t="s">
        <v>183</v>
      </c>
      <c r="D46" s="21" t="s">
        <v>70</v>
      </c>
      <c r="E46" s="36">
        <v>79900</v>
      </c>
      <c r="F46" s="23">
        <v>120.98457999999999</v>
      </c>
      <c r="G46" s="24">
        <v>0.314356610494269</v>
      </c>
      <c r="H46" s="28"/>
    </row>
    <row r="47" spans="2:8" x14ac:dyDescent="0.2">
      <c r="B47" s="21" t="s">
        <v>71</v>
      </c>
      <c r="C47" s="21" t="s">
        <v>72</v>
      </c>
      <c r="D47" s="21" t="s">
        <v>73</v>
      </c>
      <c r="E47" s="36">
        <v>29925</v>
      </c>
      <c r="F47" s="23">
        <v>119.8945125</v>
      </c>
      <c r="G47" s="24">
        <v>0.31152426669880401</v>
      </c>
      <c r="H47" s="28"/>
    </row>
    <row r="48" spans="2:8" x14ac:dyDescent="0.2">
      <c r="B48" s="21" t="s">
        <v>54</v>
      </c>
      <c r="C48" s="21" t="s">
        <v>55</v>
      </c>
      <c r="D48" s="21" t="s">
        <v>56</v>
      </c>
      <c r="E48" s="36">
        <v>6300</v>
      </c>
      <c r="F48" s="23">
        <v>110.70359999999999</v>
      </c>
      <c r="G48" s="24">
        <v>0.28764333822965998</v>
      </c>
      <c r="H48" s="28"/>
    </row>
    <row r="49" spans="2:8" x14ac:dyDescent="0.2">
      <c r="B49" s="21" t="s">
        <v>82</v>
      </c>
      <c r="C49" s="21" t="s">
        <v>83</v>
      </c>
      <c r="D49" s="21" t="s">
        <v>53</v>
      </c>
      <c r="E49" s="36">
        <v>10725</v>
      </c>
      <c r="F49" s="23">
        <v>93.532724999999999</v>
      </c>
      <c r="G49" s="24">
        <v>0.243027916460863</v>
      </c>
      <c r="H49" s="28"/>
    </row>
    <row r="50" spans="2:8" x14ac:dyDescent="0.2">
      <c r="B50" s="21" t="s">
        <v>127</v>
      </c>
      <c r="C50" s="21" t="s">
        <v>128</v>
      </c>
      <c r="D50" s="21" t="s">
        <v>129</v>
      </c>
      <c r="E50" s="36">
        <v>16000</v>
      </c>
      <c r="F50" s="23">
        <v>91.352000000000004</v>
      </c>
      <c r="G50" s="24">
        <v>0.23736169586134401</v>
      </c>
      <c r="H50" s="28"/>
    </row>
    <row r="51" spans="2:8" x14ac:dyDescent="0.2">
      <c r="B51" s="21" t="s">
        <v>192</v>
      </c>
      <c r="C51" s="21" t="s">
        <v>193</v>
      </c>
      <c r="D51" s="21" t="s">
        <v>67</v>
      </c>
      <c r="E51" s="36">
        <v>30600</v>
      </c>
      <c r="F51" s="23">
        <v>68.421599999999998</v>
      </c>
      <c r="G51" s="24">
        <v>0.17778118716116301</v>
      </c>
      <c r="H51" s="28"/>
    </row>
    <row r="52" spans="2:8" x14ac:dyDescent="0.2">
      <c r="B52" s="21" t="s">
        <v>109</v>
      </c>
      <c r="C52" s="21" t="s">
        <v>110</v>
      </c>
      <c r="D52" s="21" t="s">
        <v>111</v>
      </c>
      <c r="E52" s="36">
        <v>6600</v>
      </c>
      <c r="F52" s="23">
        <v>66.976799999999997</v>
      </c>
      <c r="G52" s="24">
        <v>0.17402713494358199</v>
      </c>
      <c r="H52" s="28"/>
    </row>
    <row r="53" spans="2:8" x14ac:dyDescent="0.2">
      <c r="B53" s="21" t="s">
        <v>79</v>
      </c>
      <c r="C53" s="21" t="s">
        <v>80</v>
      </c>
      <c r="D53" s="21" t="s">
        <v>81</v>
      </c>
      <c r="E53" s="36">
        <v>550</v>
      </c>
      <c r="F53" s="23">
        <v>59.097499999999997</v>
      </c>
      <c r="G53" s="24">
        <v>0.15355419499480899</v>
      </c>
      <c r="H53" s="28"/>
    </row>
    <row r="54" spans="2:8" x14ac:dyDescent="0.2">
      <c r="B54" s="21" t="s">
        <v>159</v>
      </c>
      <c r="C54" s="21" t="s">
        <v>160</v>
      </c>
      <c r="D54" s="21" t="s">
        <v>24</v>
      </c>
      <c r="E54" s="36">
        <v>7700</v>
      </c>
      <c r="F54" s="23">
        <v>57.938650000000003</v>
      </c>
      <c r="G54" s="24">
        <v>0.15054313227862401</v>
      </c>
      <c r="H54" s="28"/>
    </row>
    <row r="55" spans="2:8" x14ac:dyDescent="0.2">
      <c r="B55" s="21" t="s">
        <v>120</v>
      </c>
      <c r="C55" s="21" t="s">
        <v>121</v>
      </c>
      <c r="D55" s="21" t="s">
        <v>102</v>
      </c>
      <c r="E55" s="36">
        <v>1000</v>
      </c>
      <c r="F55" s="23">
        <v>54.23</v>
      </c>
      <c r="G55" s="24">
        <v>0.140906874141351</v>
      </c>
      <c r="H55" s="28"/>
    </row>
    <row r="56" spans="2:8" x14ac:dyDescent="0.2">
      <c r="B56" s="21" t="s">
        <v>112</v>
      </c>
      <c r="C56" s="21" t="s">
        <v>113</v>
      </c>
      <c r="D56" s="21" t="s">
        <v>103</v>
      </c>
      <c r="E56" s="36">
        <v>8800</v>
      </c>
      <c r="F56" s="23">
        <v>51.972799999999999</v>
      </c>
      <c r="G56" s="24">
        <v>0.13504194704727299</v>
      </c>
      <c r="H56" s="28"/>
    </row>
    <row r="57" spans="2:8" x14ac:dyDescent="0.2">
      <c r="B57" s="21" t="s">
        <v>118</v>
      </c>
      <c r="C57" s="21" t="s">
        <v>119</v>
      </c>
      <c r="D57" s="21" t="s">
        <v>73</v>
      </c>
      <c r="E57" s="36">
        <v>1350</v>
      </c>
      <c r="F57" s="23">
        <v>47.077199999999998</v>
      </c>
      <c r="G57" s="24">
        <v>0.122321613411898</v>
      </c>
      <c r="H57" s="28"/>
    </row>
    <row r="58" spans="2:8" x14ac:dyDescent="0.2">
      <c r="B58" s="21" t="s">
        <v>96</v>
      </c>
      <c r="C58" s="21" t="s">
        <v>97</v>
      </c>
      <c r="D58" s="21" t="s">
        <v>53</v>
      </c>
      <c r="E58" s="36">
        <v>2750</v>
      </c>
      <c r="F58" s="23">
        <v>44.874499999999998</v>
      </c>
      <c r="G58" s="24">
        <v>0.116598294738264</v>
      </c>
      <c r="H58" s="28"/>
    </row>
    <row r="59" spans="2:8" x14ac:dyDescent="0.2">
      <c r="B59" s="21" t="s">
        <v>65</v>
      </c>
      <c r="C59" s="21" t="s">
        <v>66</v>
      </c>
      <c r="D59" s="21" t="s">
        <v>67</v>
      </c>
      <c r="E59" s="36">
        <v>1050</v>
      </c>
      <c r="F59" s="23">
        <v>41.489699999999999</v>
      </c>
      <c r="G59" s="24">
        <v>0.107803502416788</v>
      </c>
      <c r="H59" s="28"/>
    </row>
    <row r="60" spans="2:8" x14ac:dyDescent="0.2">
      <c r="B60" s="21" t="s">
        <v>153</v>
      </c>
      <c r="C60" s="21" t="s">
        <v>154</v>
      </c>
      <c r="D60" s="21" t="s">
        <v>81</v>
      </c>
      <c r="E60" s="36">
        <v>9450</v>
      </c>
      <c r="F60" s="23">
        <v>37.918125000000003</v>
      </c>
      <c r="G60" s="24">
        <v>9.8523408944329899E-2</v>
      </c>
      <c r="H60" s="28"/>
    </row>
    <row r="61" spans="2:8" x14ac:dyDescent="0.2">
      <c r="B61" s="21" t="s">
        <v>190</v>
      </c>
      <c r="C61" s="21" t="s">
        <v>191</v>
      </c>
      <c r="D61" s="21" t="s">
        <v>81</v>
      </c>
      <c r="E61" s="36">
        <v>1950</v>
      </c>
      <c r="F61" s="23">
        <v>34.694400000000002</v>
      </c>
      <c r="G61" s="24">
        <v>9.0147140959057404E-2</v>
      </c>
      <c r="H61" s="28"/>
    </row>
    <row r="62" spans="2:8" x14ac:dyDescent="0.2">
      <c r="B62" s="21" t="s">
        <v>93</v>
      </c>
      <c r="C62" s="21" t="s">
        <v>94</v>
      </c>
      <c r="D62" s="21" t="s">
        <v>95</v>
      </c>
      <c r="E62" s="36">
        <v>1900</v>
      </c>
      <c r="F62" s="23">
        <v>24.939399999999999</v>
      </c>
      <c r="G62" s="24">
        <v>6.4800532859317805E-2</v>
      </c>
      <c r="H62" s="28"/>
    </row>
    <row r="63" spans="2:8" x14ac:dyDescent="0.2">
      <c r="B63" s="21" t="s">
        <v>98</v>
      </c>
      <c r="C63" s="21" t="s">
        <v>99</v>
      </c>
      <c r="D63" s="21" t="s">
        <v>46</v>
      </c>
      <c r="E63" s="36">
        <v>300</v>
      </c>
      <c r="F63" s="23">
        <v>19.757999999999999</v>
      </c>
      <c r="G63" s="24">
        <v>5.1337599470492601E-2</v>
      </c>
      <c r="H63" s="28"/>
    </row>
    <row r="64" spans="2:8" x14ac:dyDescent="0.2">
      <c r="B64" s="21" t="s">
        <v>184</v>
      </c>
      <c r="C64" s="21" t="s">
        <v>185</v>
      </c>
      <c r="D64" s="21" t="s">
        <v>103</v>
      </c>
      <c r="E64" s="36">
        <v>2775</v>
      </c>
      <c r="F64" s="23">
        <v>14.140012499999999</v>
      </c>
      <c r="G64" s="24">
        <v>3.6740272205322298E-2</v>
      </c>
      <c r="H64" s="28"/>
    </row>
    <row r="65" spans="2:9" x14ac:dyDescent="0.2">
      <c r="B65" s="21" t="s">
        <v>105</v>
      </c>
      <c r="C65" s="21" t="s">
        <v>106</v>
      </c>
      <c r="D65" s="21" t="s">
        <v>64</v>
      </c>
      <c r="E65" s="36">
        <v>400</v>
      </c>
      <c r="F65" s="23">
        <v>13.183199999999999</v>
      </c>
      <c r="G65" s="24">
        <v>3.4254167493642997E-2</v>
      </c>
      <c r="H65" s="28"/>
    </row>
    <row r="66" spans="2:9" x14ac:dyDescent="0.2">
      <c r="B66" s="21" t="s">
        <v>143</v>
      </c>
      <c r="C66" s="21" t="s">
        <v>144</v>
      </c>
      <c r="D66" s="21" t="s">
        <v>145</v>
      </c>
      <c r="E66" s="36">
        <v>9450</v>
      </c>
      <c r="F66" s="23">
        <v>13.013595</v>
      </c>
      <c r="G66" s="24">
        <v>3.3813479490900099E-2</v>
      </c>
      <c r="H66" s="28"/>
    </row>
    <row r="67" spans="2:9" x14ac:dyDescent="0.2">
      <c r="B67" s="21" t="s">
        <v>100</v>
      </c>
      <c r="C67" s="21" t="s">
        <v>101</v>
      </c>
      <c r="D67" s="21" t="s">
        <v>102</v>
      </c>
      <c r="E67" s="36">
        <v>1000</v>
      </c>
      <c r="F67" s="23">
        <v>11.747999999999999</v>
      </c>
      <c r="G67" s="24">
        <v>3.05250591446172E-2</v>
      </c>
      <c r="H67" s="28"/>
    </row>
    <row r="68" spans="2:9" x14ac:dyDescent="0.2">
      <c r="B68" s="21" t="s">
        <v>62</v>
      </c>
      <c r="C68" s="21" t="s">
        <v>63</v>
      </c>
      <c r="D68" s="21" t="s">
        <v>64</v>
      </c>
      <c r="E68" s="36">
        <v>4850</v>
      </c>
      <c r="F68" s="23">
        <v>11.10553</v>
      </c>
      <c r="G68" s="24">
        <v>2.8855716724746398E-2</v>
      </c>
      <c r="H68" s="28"/>
    </row>
    <row r="69" spans="2:9" x14ac:dyDescent="0.2">
      <c r="B69" s="21" t="s">
        <v>89</v>
      </c>
      <c r="C69" s="21" t="s">
        <v>90</v>
      </c>
      <c r="D69" s="21" t="s">
        <v>67</v>
      </c>
      <c r="E69" s="36">
        <v>500</v>
      </c>
      <c r="F69" s="23">
        <v>10.826000000000001</v>
      </c>
      <c r="G69" s="24">
        <v>2.81294084354465E-2</v>
      </c>
      <c r="H69" s="28"/>
    </row>
    <row r="70" spans="2:9" x14ac:dyDescent="0.2">
      <c r="B70" s="21" t="s">
        <v>136</v>
      </c>
      <c r="C70" s="21" t="s">
        <v>137</v>
      </c>
      <c r="D70" s="21" t="s">
        <v>56</v>
      </c>
      <c r="E70" s="36">
        <v>250</v>
      </c>
      <c r="F70" s="23">
        <v>10.5505</v>
      </c>
      <c r="G70" s="24">
        <v>2.7413571374300599E-2</v>
      </c>
      <c r="H70" s="28"/>
    </row>
    <row r="71" spans="2:9" x14ac:dyDescent="0.2">
      <c r="B71" s="21" t="s">
        <v>176</v>
      </c>
      <c r="C71" s="21" t="s">
        <v>177</v>
      </c>
      <c r="D71" s="21" t="s">
        <v>142</v>
      </c>
      <c r="E71" s="36">
        <v>2500</v>
      </c>
      <c r="F71" s="23">
        <v>10.26125</v>
      </c>
      <c r="G71" s="24">
        <v>2.6662007418088499E-2</v>
      </c>
      <c r="H71" s="28"/>
    </row>
    <row r="72" spans="2:9" x14ac:dyDescent="0.2">
      <c r="B72" s="21" t="s">
        <v>140</v>
      </c>
      <c r="C72" s="21" t="s">
        <v>141</v>
      </c>
      <c r="D72" s="21" t="s">
        <v>142</v>
      </c>
      <c r="E72" s="36">
        <v>1000</v>
      </c>
      <c r="F72" s="23">
        <v>9.8480000000000008</v>
      </c>
      <c r="G72" s="24">
        <v>2.5588251826369601E-2</v>
      </c>
      <c r="H72" s="28"/>
    </row>
    <row r="73" spans="2:9" x14ac:dyDescent="0.2">
      <c r="B73" s="21" t="s">
        <v>132</v>
      </c>
      <c r="C73" s="21" t="s">
        <v>133</v>
      </c>
      <c r="D73" s="21" t="s">
        <v>134</v>
      </c>
      <c r="E73" s="36">
        <v>300</v>
      </c>
      <c r="F73" s="23">
        <v>6.6492000000000004</v>
      </c>
      <c r="G73" s="24">
        <v>1.7276746958153601E-2</v>
      </c>
      <c r="H73" s="28"/>
    </row>
    <row r="74" spans="2:9" x14ac:dyDescent="0.2">
      <c r="B74" s="21" t="s">
        <v>76</v>
      </c>
      <c r="C74" s="21" t="s">
        <v>77</v>
      </c>
      <c r="D74" s="21" t="s">
        <v>78</v>
      </c>
      <c r="E74" s="36">
        <v>700</v>
      </c>
      <c r="F74" s="23">
        <v>6.1911500000000004</v>
      </c>
      <c r="G74" s="24">
        <v>1.60865866465098E-2</v>
      </c>
      <c r="H74" s="28"/>
    </row>
    <row r="75" spans="2:9" x14ac:dyDescent="0.2">
      <c r="B75" s="21" t="s">
        <v>57</v>
      </c>
      <c r="C75" s="21" t="s">
        <v>58</v>
      </c>
      <c r="D75" s="21" t="s">
        <v>43</v>
      </c>
      <c r="E75" s="36">
        <v>300</v>
      </c>
      <c r="F75" s="23">
        <v>6.1656000000000004</v>
      </c>
      <c r="G75" s="24">
        <v>1.6020199579677499E-2</v>
      </c>
      <c r="H75" s="28"/>
    </row>
    <row r="76" spans="2:9" x14ac:dyDescent="0.2">
      <c r="B76" s="21" t="s">
        <v>107</v>
      </c>
      <c r="C76" s="21" t="s">
        <v>108</v>
      </c>
      <c r="D76" s="21" t="s">
        <v>104</v>
      </c>
      <c r="E76" s="36">
        <v>525</v>
      </c>
      <c r="F76" s="23">
        <v>5.0520750000000003</v>
      </c>
      <c r="G76" s="24">
        <v>1.31269057012293E-2</v>
      </c>
      <c r="H76" s="28"/>
    </row>
    <row r="77" spans="2:9" ht="10.5" x14ac:dyDescent="0.25">
      <c r="B77" s="20" t="s">
        <v>13</v>
      </c>
      <c r="C77" s="20"/>
      <c r="D77" s="20"/>
      <c r="E77" s="25"/>
      <c r="F77" s="26">
        <f>SUM(F7:F76)</f>
        <v>26221.630702500006</v>
      </c>
      <c r="G77" s="27">
        <f>SUM(G7:G76)</f>
        <v>68.13217807815137</v>
      </c>
      <c r="H77" s="20"/>
      <c r="I77" s="14"/>
    </row>
    <row r="78" spans="2:9" ht="10.5" x14ac:dyDescent="0.25">
      <c r="B78" s="20" t="s">
        <v>116</v>
      </c>
      <c r="C78" s="20"/>
      <c r="D78" s="20"/>
      <c r="E78" s="25"/>
      <c r="F78" s="45" t="s">
        <v>117</v>
      </c>
      <c r="G78" s="46" t="s">
        <v>117</v>
      </c>
      <c r="H78" s="20"/>
      <c r="I78" s="14"/>
    </row>
    <row r="79" spans="2:9" ht="10.5" x14ac:dyDescent="0.25">
      <c r="B79" s="20" t="s">
        <v>13</v>
      </c>
      <c r="C79" s="20"/>
      <c r="D79" s="20"/>
      <c r="E79" s="25"/>
      <c r="F79" s="43" t="s">
        <v>117</v>
      </c>
      <c r="G79" s="44" t="s">
        <v>117</v>
      </c>
      <c r="H79" s="20"/>
      <c r="I79" s="14"/>
    </row>
    <row r="80" spans="2:9" ht="10.5" x14ac:dyDescent="0.25">
      <c r="B80" s="39" t="s">
        <v>12</v>
      </c>
      <c r="C80" s="39"/>
      <c r="D80" s="39"/>
      <c r="E80" s="40"/>
      <c r="F80" s="41">
        <f>F77</f>
        <v>26221.630702500006</v>
      </c>
      <c r="G80" s="42">
        <f>G77</f>
        <v>68.13217807815137</v>
      </c>
      <c r="H80" s="20"/>
      <c r="I80" s="14"/>
    </row>
    <row r="81" spans="2:9" ht="10.5" x14ac:dyDescent="0.25">
      <c r="B81" s="20" t="s">
        <v>14</v>
      </c>
      <c r="C81" s="21"/>
      <c r="D81" s="21"/>
      <c r="E81" s="22"/>
      <c r="F81" s="23"/>
      <c r="G81" s="24"/>
      <c r="H81" s="21"/>
    </row>
    <row r="82" spans="2:9" x14ac:dyDescent="0.2">
      <c r="B82" s="21" t="s">
        <v>17</v>
      </c>
      <c r="C82" s="21" t="s">
        <v>18</v>
      </c>
      <c r="D82" s="21" t="s">
        <v>15</v>
      </c>
      <c r="E82" s="36">
        <v>500000</v>
      </c>
      <c r="F82" s="23">
        <v>497.37549999999999</v>
      </c>
      <c r="G82" s="24">
        <v>1.2923405306931901</v>
      </c>
      <c r="H82" s="28">
        <v>5.3499999999999999E-2</v>
      </c>
    </row>
    <row r="83" spans="2:9" x14ac:dyDescent="0.2">
      <c r="B83" s="21" t="s">
        <v>198</v>
      </c>
      <c r="C83" s="21" t="s">
        <v>199</v>
      </c>
      <c r="D83" s="21" t="s">
        <v>15</v>
      </c>
      <c r="E83" s="36">
        <v>500000</v>
      </c>
      <c r="F83" s="23">
        <v>494.80849999999998</v>
      </c>
      <c r="G83" s="24">
        <v>1.28567064417427</v>
      </c>
      <c r="H83" s="28">
        <v>5.3936999999999999E-2</v>
      </c>
    </row>
    <row r="84" spans="2:9" ht="10.5" x14ac:dyDescent="0.25">
      <c r="B84" s="20" t="s">
        <v>13</v>
      </c>
      <c r="C84" s="20"/>
      <c r="D84" s="20"/>
      <c r="E84" s="25"/>
      <c r="F84" s="37">
        <f>SUM(F81:F83)</f>
        <v>992.18399999999997</v>
      </c>
      <c r="G84" s="38">
        <f>SUM(G81:G83)</f>
        <v>2.5780111748674601</v>
      </c>
      <c r="H84" s="20"/>
      <c r="I84" s="14"/>
    </row>
    <row r="85" spans="2:9" ht="10.5" x14ac:dyDescent="0.25">
      <c r="B85" s="39" t="s">
        <v>16</v>
      </c>
      <c r="C85" s="39"/>
      <c r="D85" s="39"/>
      <c r="E85" s="40"/>
      <c r="F85" s="41">
        <f>+F84</f>
        <v>992.18399999999997</v>
      </c>
      <c r="G85" s="42">
        <f>+G84</f>
        <v>2.5780111748674601</v>
      </c>
      <c r="H85" s="20"/>
      <c r="I85" s="14"/>
    </row>
    <row r="86" spans="2:9" ht="10.5" x14ac:dyDescent="0.25">
      <c r="B86" s="20" t="s">
        <v>200</v>
      </c>
      <c r="C86" s="21"/>
      <c r="D86" s="21"/>
      <c r="E86" s="22"/>
      <c r="F86" s="23"/>
      <c r="G86" s="24"/>
      <c r="H86" s="21"/>
    </row>
    <row r="87" spans="2:9" x14ac:dyDescent="0.2">
      <c r="B87" s="21" t="s">
        <v>201</v>
      </c>
      <c r="C87" s="21" t="s">
        <v>202</v>
      </c>
      <c r="D87" s="21"/>
      <c r="E87" s="36">
        <v>243339.28</v>
      </c>
      <c r="F87" s="23">
        <v>2538.0532677000001</v>
      </c>
      <c r="G87" s="24">
        <v>6.5946736558334598</v>
      </c>
      <c r="H87" s="21"/>
    </row>
    <row r="88" spans="2:9" x14ac:dyDescent="0.2">
      <c r="B88" s="21" t="s">
        <v>203</v>
      </c>
      <c r="C88" s="21" t="s">
        <v>204</v>
      </c>
      <c r="D88" s="21"/>
      <c r="E88" s="36">
        <v>146361.65100000001</v>
      </c>
      <c r="F88" s="23">
        <v>1528.6716294</v>
      </c>
      <c r="G88" s="24">
        <v>3.9719775195891498</v>
      </c>
      <c r="H88" s="21"/>
    </row>
    <row r="89" spans="2:9" ht="10.5" x14ac:dyDescent="0.25">
      <c r="B89" s="20" t="s">
        <v>13</v>
      </c>
      <c r="C89" s="20"/>
      <c r="D89" s="20"/>
      <c r="E89" s="25"/>
      <c r="F89" s="26">
        <f>SUM(F87:F88)</f>
        <v>4066.7248970999999</v>
      </c>
      <c r="G89" s="27">
        <f>SUM(G87:G88)</f>
        <v>10.56665117542261</v>
      </c>
      <c r="H89" s="20"/>
      <c r="I89" s="14"/>
    </row>
    <row r="90" spans="2:9" ht="10.5" x14ac:dyDescent="0.25">
      <c r="B90" s="20"/>
      <c r="C90" s="21"/>
      <c r="D90" s="21"/>
      <c r="E90" s="22"/>
      <c r="F90" s="23"/>
      <c r="G90" s="24"/>
      <c r="H90" s="21"/>
    </row>
    <row r="91" spans="2:9" ht="10.5" x14ac:dyDescent="0.25">
      <c r="B91" s="20" t="s">
        <v>7</v>
      </c>
      <c r="C91" s="20"/>
      <c r="D91" s="20"/>
      <c r="E91" s="25"/>
      <c r="F91" s="26">
        <v>6838.2623253000002</v>
      </c>
      <c r="G91" s="27">
        <v>17.7679913113883</v>
      </c>
      <c r="H91" s="28">
        <v>6.1600000000000002E-2</v>
      </c>
      <c r="I91" s="15"/>
    </row>
    <row r="92" spans="2:9" x14ac:dyDescent="0.2">
      <c r="B92" s="21"/>
      <c r="C92" s="21"/>
      <c r="D92" s="21"/>
      <c r="E92" s="22"/>
      <c r="F92" s="23"/>
      <c r="G92" s="24"/>
      <c r="H92" s="21"/>
    </row>
    <row r="93" spans="2:9" ht="10.5" x14ac:dyDescent="0.25">
      <c r="B93" s="34" t="s">
        <v>9</v>
      </c>
      <c r="C93" s="34"/>
      <c r="D93" s="34"/>
      <c r="E93" s="35"/>
      <c r="F93" s="26">
        <f>F94-(F77+F84+F89+F91)</f>
        <v>367.60999109999102</v>
      </c>
      <c r="G93" s="26">
        <f>G94-(G77+G84+G89+G91)</f>
        <v>0.95516826017026801</v>
      </c>
      <c r="H93" s="20"/>
      <c r="I93" s="14"/>
    </row>
    <row r="94" spans="2:9" ht="10.5" x14ac:dyDescent="0.25">
      <c r="B94" s="29" t="s">
        <v>8</v>
      </c>
      <c r="C94" s="29"/>
      <c r="D94" s="29"/>
      <c r="E94" s="30"/>
      <c r="F94" s="31">
        <v>38486.411915999997</v>
      </c>
      <c r="G94" s="32">
        <v>100</v>
      </c>
      <c r="H94" s="33"/>
      <c r="I94" s="14"/>
    </row>
    <row r="96" spans="2:9" ht="10.5" x14ac:dyDescent="0.25">
      <c r="B96" s="14" t="s">
        <v>194</v>
      </c>
    </row>
    <row r="98" spans="2:7" ht="10.5" x14ac:dyDescent="0.2">
      <c r="B98" s="66" t="s">
        <v>4</v>
      </c>
      <c r="C98" s="61" t="s">
        <v>195</v>
      </c>
      <c r="D98" s="61" t="s">
        <v>10</v>
      </c>
      <c r="E98" s="62" t="s">
        <v>0</v>
      </c>
      <c r="F98" s="63" t="s">
        <v>196</v>
      </c>
      <c r="G98" s="64" t="s">
        <v>197</v>
      </c>
    </row>
    <row r="99" spans="2:7" x14ac:dyDescent="0.2">
      <c r="B99" s="52" t="s">
        <v>205</v>
      </c>
      <c r="C99" s="52" t="s">
        <v>206</v>
      </c>
      <c r="D99" s="52" t="s">
        <v>104</v>
      </c>
      <c r="E99" s="53">
        <v>-525</v>
      </c>
      <c r="F99" s="54">
        <v>-5.0667749999999998</v>
      </c>
      <c r="G99" s="55">
        <v>-1.31651009999547E-2</v>
      </c>
    </row>
    <row r="100" spans="2:7" x14ac:dyDescent="0.2">
      <c r="B100" s="52" t="s">
        <v>207</v>
      </c>
      <c r="C100" s="52" t="s">
        <v>206</v>
      </c>
      <c r="D100" s="52" t="s">
        <v>32</v>
      </c>
      <c r="E100" s="53">
        <v>-71475</v>
      </c>
      <c r="F100" s="54">
        <v>-6.1682924999999997</v>
      </c>
      <c r="G100" s="55">
        <v>-1.6027195555311399E-2</v>
      </c>
    </row>
    <row r="101" spans="2:7" x14ac:dyDescent="0.2">
      <c r="B101" s="52" t="s">
        <v>208</v>
      </c>
      <c r="C101" s="52" t="s">
        <v>206</v>
      </c>
      <c r="D101" s="52" t="s">
        <v>43</v>
      </c>
      <c r="E101" s="53">
        <v>-300</v>
      </c>
      <c r="F101" s="54">
        <v>-6.1851000000000003</v>
      </c>
      <c r="G101" s="55">
        <v>-1.60708668126806E-2</v>
      </c>
    </row>
    <row r="102" spans="2:7" x14ac:dyDescent="0.2">
      <c r="B102" s="52" t="s">
        <v>209</v>
      </c>
      <c r="C102" s="52" t="s">
        <v>206</v>
      </c>
      <c r="D102" s="52" t="s">
        <v>78</v>
      </c>
      <c r="E102" s="53">
        <v>-700</v>
      </c>
      <c r="F102" s="54">
        <v>-6.2153</v>
      </c>
      <c r="G102" s="55">
        <v>-1.6149336065844299E-2</v>
      </c>
    </row>
    <row r="103" spans="2:7" x14ac:dyDescent="0.2">
      <c r="B103" s="52" t="s">
        <v>210</v>
      </c>
      <c r="C103" s="52" t="s">
        <v>206</v>
      </c>
      <c r="D103" s="52" t="s">
        <v>134</v>
      </c>
      <c r="E103" s="53">
        <v>-300</v>
      </c>
      <c r="F103" s="54">
        <v>-6.6753</v>
      </c>
      <c r="G103" s="55">
        <v>-1.7344563100788499E-2</v>
      </c>
    </row>
    <row r="104" spans="2:7" x14ac:dyDescent="0.2">
      <c r="B104" s="52" t="s">
        <v>211</v>
      </c>
      <c r="C104" s="52" t="s">
        <v>206</v>
      </c>
      <c r="D104" s="52" t="s">
        <v>142</v>
      </c>
      <c r="E104" s="53">
        <v>-1000</v>
      </c>
      <c r="F104" s="54">
        <v>-9.8930000000000007</v>
      </c>
      <c r="G104" s="55">
        <v>-2.5705176210222801E-2</v>
      </c>
    </row>
    <row r="105" spans="2:7" x14ac:dyDescent="0.2">
      <c r="B105" s="52" t="s">
        <v>212</v>
      </c>
      <c r="C105" s="52" t="s">
        <v>206</v>
      </c>
      <c r="D105" s="52" t="s">
        <v>142</v>
      </c>
      <c r="E105" s="53">
        <v>-2500</v>
      </c>
      <c r="F105" s="54">
        <v>-10.32375</v>
      </c>
      <c r="G105" s="55">
        <v>-2.6824402395662399E-2</v>
      </c>
    </row>
    <row r="106" spans="2:7" x14ac:dyDescent="0.2">
      <c r="B106" s="52" t="s">
        <v>213</v>
      </c>
      <c r="C106" s="52" t="s">
        <v>206</v>
      </c>
      <c r="D106" s="52" t="s">
        <v>56</v>
      </c>
      <c r="E106" s="53">
        <v>-250</v>
      </c>
      <c r="F106" s="54">
        <v>-10.575749999999999</v>
      </c>
      <c r="G106" s="55">
        <v>-2.74791789452405E-2</v>
      </c>
    </row>
    <row r="107" spans="2:7" x14ac:dyDescent="0.2">
      <c r="B107" s="52" t="s">
        <v>214</v>
      </c>
      <c r="C107" s="52" t="s">
        <v>206</v>
      </c>
      <c r="D107" s="52" t="s">
        <v>67</v>
      </c>
      <c r="E107" s="53">
        <v>-500</v>
      </c>
      <c r="F107" s="54">
        <v>-10.86</v>
      </c>
      <c r="G107" s="55">
        <v>-2.8217751303246701E-2</v>
      </c>
    </row>
    <row r="108" spans="2:7" x14ac:dyDescent="0.2">
      <c r="B108" s="52" t="s">
        <v>215</v>
      </c>
      <c r="C108" s="52" t="s">
        <v>206</v>
      </c>
      <c r="D108" s="52" t="s">
        <v>64</v>
      </c>
      <c r="E108" s="53">
        <v>-4850</v>
      </c>
      <c r="F108" s="54">
        <v>-11.13754</v>
      </c>
      <c r="G108" s="55">
        <v>-2.89388889364607E-2</v>
      </c>
    </row>
    <row r="109" spans="2:7" x14ac:dyDescent="0.2">
      <c r="B109" s="52" t="s">
        <v>216</v>
      </c>
      <c r="C109" s="52" t="s">
        <v>206</v>
      </c>
      <c r="D109" s="52" t="s">
        <v>102</v>
      </c>
      <c r="E109" s="53">
        <v>-1000</v>
      </c>
      <c r="F109" s="54">
        <v>-11.811</v>
      </c>
      <c r="G109" s="55">
        <v>-3.0688753282011701E-2</v>
      </c>
    </row>
    <row r="110" spans="2:7" x14ac:dyDescent="0.2">
      <c r="B110" s="52" t="s">
        <v>217</v>
      </c>
      <c r="C110" s="52" t="s">
        <v>206</v>
      </c>
      <c r="D110" s="52" t="s">
        <v>145</v>
      </c>
      <c r="E110" s="53">
        <v>-9450</v>
      </c>
      <c r="F110" s="54">
        <v>-13.057065</v>
      </c>
      <c r="G110" s="55">
        <v>-3.3926428445702303E-2</v>
      </c>
    </row>
    <row r="111" spans="2:7" x14ac:dyDescent="0.2">
      <c r="B111" s="52" t="s">
        <v>218</v>
      </c>
      <c r="C111" s="52" t="s">
        <v>206</v>
      </c>
      <c r="D111" s="52" t="s">
        <v>64</v>
      </c>
      <c r="E111" s="53">
        <v>-400</v>
      </c>
      <c r="F111" s="54">
        <v>-13.2052</v>
      </c>
      <c r="G111" s="55">
        <v>-3.4311330525749001E-2</v>
      </c>
    </row>
    <row r="112" spans="2:7" x14ac:dyDescent="0.2">
      <c r="B112" s="52" t="s">
        <v>219</v>
      </c>
      <c r="C112" s="52" t="s">
        <v>206</v>
      </c>
      <c r="D112" s="52" t="s">
        <v>103</v>
      </c>
      <c r="E112" s="53">
        <v>-2775</v>
      </c>
      <c r="F112" s="54">
        <v>-14.21355</v>
      </c>
      <c r="G112" s="55">
        <v>-3.6931346135935801E-2</v>
      </c>
    </row>
    <row r="113" spans="2:7" x14ac:dyDescent="0.2">
      <c r="B113" s="52" t="s">
        <v>220</v>
      </c>
      <c r="C113" s="52" t="s">
        <v>206</v>
      </c>
      <c r="D113" s="52" t="s">
        <v>46</v>
      </c>
      <c r="E113" s="53">
        <v>-300</v>
      </c>
      <c r="F113" s="54">
        <v>-19.858499999999999</v>
      </c>
      <c r="G113" s="55">
        <v>-5.1598730594431402E-2</v>
      </c>
    </row>
    <row r="114" spans="2:7" x14ac:dyDescent="0.2">
      <c r="B114" s="52" t="s">
        <v>221</v>
      </c>
      <c r="C114" s="52" t="s">
        <v>206</v>
      </c>
      <c r="D114" s="52" t="s">
        <v>95</v>
      </c>
      <c r="E114" s="53">
        <v>-1900</v>
      </c>
      <c r="F114" s="54">
        <v>-24.988800000000001</v>
      </c>
      <c r="G114" s="55">
        <v>-6.4928889849592303E-2</v>
      </c>
    </row>
    <row r="115" spans="2:7" x14ac:dyDescent="0.2">
      <c r="B115" s="52" t="s">
        <v>222</v>
      </c>
      <c r="C115" s="52" t="s">
        <v>206</v>
      </c>
      <c r="D115" s="52" t="s">
        <v>24</v>
      </c>
      <c r="E115" s="53">
        <v>-3000</v>
      </c>
      <c r="F115" s="54">
        <v>-25.4085</v>
      </c>
      <c r="G115" s="55">
        <v>-6.6019404602996795E-2</v>
      </c>
    </row>
    <row r="116" spans="2:7" x14ac:dyDescent="0.2">
      <c r="B116" s="52" t="s">
        <v>223</v>
      </c>
      <c r="C116" s="52" t="s">
        <v>206</v>
      </c>
      <c r="D116" s="52" t="s">
        <v>81</v>
      </c>
      <c r="E116" s="53">
        <v>-1950</v>
      </c>
      <c r="F116" s="54">
        <v>-34.873800000000003</v>
      </c>
      <c r="G116" s="55">
        <v>-9.0613279502685704E-2</v>
      </c>
    </row>
    <row r="117" spans="2:7" x14ac:dyDescent="0.2">
      <c r="B117" s="52" t="s">
        <v>224</v>
      </c>
      <c r="C117" s="52" t="s">
        <v>206</v>
      </c>
      <c r="D117" s="52" t="s">
        <v>81</v>
      </c>
      <c r="E117" s="53">
        <v>-9450</v>
      </c>
      <c r="F117" s="54">
        <v>-38.036250000000003</v>
      </c>
      <c r="G117" s="55">
        <v>-9.8830335451944695E-2</v>
      </c>
    </row>
    <row r="118" spans="2:7" x14ac:dyDescent="0.2">
      <c r="B118" s="52" t="s">
        <v>225</v>
      </c>
      <c r="C118" s="52" t="s">
        <v>206</v>
      </c>
      <c r="D118" s="52" t="s">
        <v>67</v>
      </c>
      <c r="E118" s="53">
        <v>-1050</v>
      </c>
      <c r="F118" s="54">
        <v>-41.61045</v>
      </c>
      <c r="G118" s="55">
        <v>-0.10811724951346099</v>
      </c>
    </row>
    <row r="119" spans="2:7" x14ac:dyDescent="0.2">
      <c r="B119" s="52" t="s">
        <v>226</v>
      </c>
      <c r="C119" s="52" t="s">
        <v>206</v>
      </c>
      <c r="D119" s="52" t="s">
        <v>53</v>
      </c>
      <c r="E119" s="53">
        <v>-2750</v>
      </c>
      <c r="F119" s="54">
        <v>-45.020249999999997</v>
      </c>
      <c r="G119" s="55">
        <v>-0.116976999825966</v>
      </c>
    </row>
    <row r="120" spans="2:7" x14ac:dyDescent="0.2">
      <c r="B120" s="52" t="s">
        <v>227</v>
      </c>
      <c r="C120" s="52" t="s">
        <v>206</v>
      </c>
      <c r="D120" s="52" t="s">
        <v>73</v>
      </c>
      <c r="E120" s="53">
        <v>-1350</v>
      </c>
      <c r="F120" s="54">
        <v>-47.256749999999997</v>
      </c>
      <c r="G120" s="55">
        <v>-0.12278814170347201</v>
      </c>
    </row>
    <row r="121" spans="2:7" x14ac:dyDescent="0.2">
      <c r="B121" s="52" t="s">
        <v>228</v>
      </c>
      <c r="C121" s="52" t="s">
        <v>206</v>
      </c>
      <c r="D121" s="52" t="s">
        <v>103</v>
      </c>
      <c r="E121" s="53">
        <v>-8800</v>
      </c>
      <c r="F121" s="54">
        <v>-52.183999999999997</v>
      </c>
      <c r="G121" s="55">
        <v>-0.13559071215549101</v>
      </c>
    </row>
    <row r="122" spans="2:7" x14ac:dyDescent="0.2">
      <c r="B122" s="52" t="s">
        <v>229</v>
      </c>
      <c r="C122" s="52" t="s">
        <v>206</v>
      </c>
      <c r="D122" s="52" t="s">
        <v>102</v>
      </c>
      <c r="E122" s="53">
        <v>-1000</v>
      </c>
      <c r="F122" s="54">
        <v>-54.5</v>
      </c>
      <c r="G122" s="55">
        <v>-0.14160842044447</v>
      </c>
    </row>
    <row r="123" spans="2:7" x14ac:dyDescent="0.2">
      <c r="B123" s="52" t="s">
        <v>230</v>
      </c>
      <c r="C123" s="52" t="s">
        <v>206</v>
      </c>
      <c r="D123" s="52" t="s">
        <v>24</v>
      </c>
      <c r="E123" s="53">
        <v>-7700</v>
      </c>
      <c r="F123" s="54">
        <v>-58.134999999999998</v>
      </c>
      <c r="G123" s="55">
        <v>-0.15105331234017</v>
      </c>
    </row>
    <row r="124" spans="2:7" x14ac:dyDescent="0.2">
      <c r="B124" s="52" t="s">
        <v>231</v>
      </c>
      <c r="C124" s="52" t="s">
        <v>206</v>
      </c>
      <c r="D124" s="52" t="s">
        <v>81</v>
      </c>
      <c r="E124" s="53">
        <v>-550</v>
      </c>
      <c r="F124" s="54">
        <v>-59.246000000000002</v>
      </c>
      <c r="G124" s="55">
        <v>-0.15394004546152501</v>
      </c>
    </row>
    <row r="125" spans="2:7" x14ac:dyDescent="0.2">
      <c r="B125" s="52" t="s">
        <v>232</v>
      </c>
      <c r="C125" s="52" t="s">
        <v>206</v>
      </c>
      <c r="D125" s="52" t="s">
        <v>111</v>
      </c>
      <c r="E125" s="53">
        <v>-6600</v>
      </c>
      <c r="F125" s="54">
        <v>-67.319999999999993</v>
      </c>
      <c r="G125" s="55">
        <v>-0.174918878244436</v>
      </c>
    </row>
    <row r="126" spans="2:7" x14ac:dyDescent="0.2">
      <c r="B126" s="52" t="s">
        <v>233</v>
      </c>
      <c r="C126" s="52" t="s">
        <v>206</v>
      </c>
      <c r="D126" s="52" t="s">
        <v>67</v>
      </c>
      <c r="E126" s="53">
        <v>-30600</v>
      </c>
      <c r="F126" s="54">
        <v>-68.5899</v>
      </c>
      <c r="G126" s="55">
        <v>-0.17821848435677401</v>
      </c>
    </row>
    <row r="127" spans="2:7" x14ac:dyDescent="0.2">
      <c r="B127" s="52" t="s">
        <v>234</v>
      </c>
      <c r="C127" s="52" t="s">
        <v>206</v>
      </c>
      <c r="D127" s="52" t="s">
        <v>46</v>
      </c>
      <c r="E127" s="53">
        <v>-25600</v>
      </c>
      <c r="F127" s="54">
        <v>-75.993600000000001</v>
      </c>
      <c r="G127" s="55">
        <v>-0.19745566348419999</v>
      </c>
    </row>
    <row r="128" spans="2:7" x14ac:dyDescent="0.2">
      <c r="B128" s="52" t="s">
        <v>235</v>
      </c>
      <c r="C128" s="52" t="s">
        <v>206</v>
      </c>
      <c r="D128" s="52" t="s">
        <v>24</v>
      </c>
      <c r="E128" s="53">
        <v>-497600</v>
      </c>
      <c r="F128" s="54">
        <v>-86.930719999999994</v>
      </c>
      <c r="G128" s="55">
        <v>-0.22587379719817499</v>
      </c>
    </row>
    <row r="129" spans="2:7" x14ac:dyDescent="0.2">
      <c r="B129" s="52" t="s">
        <v>236</v>
      </c>
      <c r="C129" s="52" t="s">
        <v>206</v>
      </c>
      <c r="D129" s="52" t="s">
        <v>129</v>
      </c>
      <c r="E129" s="53">
        <v>-16000</v>
      </c>
      <c r="F129" s="54">
        <v>-91.816000000000003</v>
      </c>
      <c r="G129" s="55">
        <v>-0.23856731617485299</v>
      </c>
    </row>
    <row r="130" spans="2:7" x14ac:dyDescent="0.2">
      <c r="B130" s="52" t="s">
        <v>237</v>
      </c>
      <c r="C130" s="52" t="s">
        <v>206</v>
      </c>
      <c r="D130" s="52" t="s">
        <v>53</v>
      </c>
      <c r="E130" s="53">
        <v>-10725</v>
      </c>
      <c r="F130" s="54">
        <v>-93.897374999999997</v>
      </c>
      <c r="G130" s="55">
        <v>-0.24397539371801999</v>
      </c>
    </row>
    <row r="131" spans="2:7" x14ac:dyDescent="0.2">
      <c r="B131" s="52" t="s">
        <v>238</v>
      </c>
      <c r="C131" s="52" t="s">
        <v>206</v>
      </c>
      <c r="D131" s="52" t="s">
        <v>56</v>
      </c>
      <c r="E131" s="53">
        <v>-6300</v>
      </c>
      <c r="F131" s="54">
        <v>-111.2265</v>
      </c>
      <c r="G131" s="55">
        <v>-0.28900199957003397</v>
      </c>
    </row>
    <row r="132" spans="2:7" x14ac:dyDescent="0.2">
      <c r="B132" s="52" t="s">
        <v>239</v>
      </c>
      <c r="C132" s="52" t="s">
        <v>206</v>
      </c>
      <c r="D132" s="52" t="s">
        <v>73</v>
      </c>
      <c r="E132" s="53">
        <v>-29925</v>
      </c>
      <c r="F132" s="54">
        <v>-120.47805</v>
      </c>
      <c r="G132" s="55">
        <v>-0.31304048364642101</v>
      </c>
    </row>
    <row r="133" spans="2:7" x14ac:dyDescent="0.2">
      <c r="B133" s="52" t="s">
        <v>240</v>
      </c>
      <c r="C133" s="52" t="s">
        <v>206</v>
      </c>
      <c r="D133" s="52" t="s">
        <v>70</v>
      </c>
      <c r="E133" s="53">
        <v>-79900</v>
      </c>
      <c r="F133" s="54">
        <v>-122.83027</v>
      </c>
      <c r="G133" s="55">
        <v>-0.31915230307280401</v>
      </c>
    </row>
    <row r="134" spans="2:7" x14ac:dyDescent="0.2">
      <c r="B134" s="52" t="s">
        <v>241</v>
      </c>
      <c r="C134" s="52" t="s">
        <v>206</v>
      </c>
      <c r="D134" s="52" t="s">
        <v>46</v>
      </c>
      <c r="E134" s="53">
        <v>-1000</v>
      </c>
      <c r="F134" s="54">
        <v>-123.44</v>
      </c>
      <c r="G134" s="55">
        <v>-0.320736576507622</v>
      </c>
    </row>
    <row r="135" spans="2:7" x14ac:dyDescent="0.2">
      <c r="B135" s="52" t="s">
        <v>242</v>
      </c>
      <c r="C135" s="52" t="s">
        <v>206</v>
      </c>
      <c r="D135" s="52" t="s">
        <v>61</v>
      </c>
      <c r="E135" s="53">
        <v>-43700</v>
      </c>
      <c r="F135" s="54">
        <v>-129.59235000000001</v>
      </c>
      <c r="G135" s="55">
        <v>-0.336722348352054</v>
      </c>
    </row>
    <row r="136" spans="2:7" x14ac:dyDescent="0.2">
      <c r="B136" s="52" t="s">
        <v>243</v>
      </c>
      <c r="C136" s="52" t="s">
        <v>206</v>
      </c>
      <c r="D136" s="52" t="s">
        <v>27</v>
      </c>
      <c r="E136" s="53">
        <v>-112125</v>
      </c>
      <c r="F136" s="54">
        <v>-152.6133375</v>
      </c>
      <c r="G136" s="55">
        <v>-0.396538232332731</v>
      </c>
    </row>
    <row r="137" spans="2:7" x14ac:dyDescent="0.2">
      <c r="B137" s="52" t="s">
        <v>244</v>
      </c>
      <c r="C137" s="52" t="s">
        <v>206</v>
      </c>
      <c r="D137" s="52" t="s">
        <v>53</v>
      </c>
      <c r="E137" s="53">
        <v>-19500</v>
      </c>
      <c r="F137" s="54">
        <v>-157.68674999999999</v>
      </c>
      <c r="G137" s="55">
        <v>-0.40972057967930398</v>
      </c>
    </row>
    <row r="138" spans="2:7" x14ac:dyDescent="0.2">
      <c r="B138" s="52" t="s">
        <v>245</v>
      </c>
      <c r="C138" s="52" t="s">
        <v>206</v>
      </c>
      <c r="D138" s="52" t="s">
        <v>24</v>
      </c>
      <c r="E138" s="53">
        <v>-160000</v>
      </c>
      <c r="F138" s="54">
        <v>-161.56800000000001</v>
      </c>
      <c r="G138" s="55">
        <v>-0.41980530778664499</v>
      </c>
    </row>
    <row r="139" spans="2:7" x14ac:dyDescent="0.2">
      <c r="B139" s="52" t="s">
        <v>246</v>
      </c>
      <c r="C139" s="52" t="s">
        <v>206</v>
      </c>
      <c r="D139" s="52" t="s">
        <v>81</v>
      </c>
      <c r="E139" s="53">
        <v>-6500</v>
      </c>
      <c r="F139" s="54">
        <v>-166.56899999999999</v>
      </c>
      <c r="G139" s="55">
        <v>-0.43279950431220099</v>
      </c>
    </row>
    <row r="140" spans="2:7" x14ac:dyDescent="0.2">
      <c r="B140" s="52" t="s">
        <v>247</v>
      </c>
      <c r="C140" s="52" t="s">
        <v>206</v>
      </c>
      <c r="D140" s="52" t="s">
        <v>86</v>
      </c>
      <c r="E140" s="53">
        <v>-58500</v>
      </c>
      <c r="F140" s="54">
        <v>-166.57875000000001</v>
      </c>
      <c r="G140" s="55">
        <v>-0.43282483792870302</v>
      </c>
    </row>
    <row r="141" spans="2:7" x14ac:dyDescent="0.2">
      <c r="B141" s="52" t="s">
        <v>248</v>
      </c>
      <c r="C141" s="52" t="s">
        <v>206</v>
      </c>
      <c r="D141" s="52" t="s">
        <v>33</v>
      </c>
      <c r="E141" s="53">
        <v>-8575</v>
      </c>
      <c r="F141" s="54">
        <v>-202.50720000000001</v>
      </c>
      <c r="G141" s="55">
        <v>-0.52617843524096197</v>
      </c>
    </row>
    <row r="142" spans="2:7" x14ac:dyDescent="0.2">
      <c r="B142" s="52" t="s">
        <v>249</v>
      </c>
      <c r="C142" s="52" t="s">
        <v>206</v>
      </c>
      <c r="D142" s="52" t="s">
        <v>124</v>
      </c>
      <c r="E142" s="53">
        <v>-16800</v>
      </c>
      <c r="F142" s="54">
        <v>-205.2792</v>
      </c>
      <c r="G142" s="55">
        <v>-0.53338097728632095</v>
      </c>
    </row>
    <row r="143" spans="2:7" x14ac:dyDescent="0.2">
      <c r="B143" s="52" t="s">
        <v>250</v>
      </c>
      <c r="C143" s="52" t="s">
        <v>206</v>
      </c>
      <c r="D143" s="52" t="s">
        <v>152</v>
      </c>
      <c r="E143" s="53">
        <v>-31950</v>
      </c>
      <c r="F143" s="54">
        <v>-216.828675</v>
      </c>
      <c r="G143" s="55">
        <v>-0.56339020502417303</v>
      </c>
    </row>
    <row r="144" spans="2:7" x14ac:dyDescent="0.2">
      <c r="B144" s="52" t="s">
        <v>251</v>
      </c>
      <c r="C144" s="52" t="s">
        <v>206</v>
      </c>
      <c r="D144" s="52" t="s">
        <v>24</v>
      </c>
      <c r="E144" s="53">
        <v>-371000</v>
      </c>
      <c r="F144" s="54">
        <v>-219.1497</v>
      </c>
      <c r="G144" s="55">
        <v>-0.56942096986934898</v>
      </c>
    </row>
    <row r="145" spans="2:7" x14ac:dyDescent="0.2">
      <c r="B145" s="52" t="s">
        <v>252</v>
      </c>
      <c r="C145" s="52" t="s">
        <v>206</v>
      </c>
      <c r="D145" s="52" t="s">
        <v>56</v>
      </c>
      <c r="E145" s="53">
        <v>-22950</v>
      </c>
      <c r="F145" s="54">
        <v>-228.46725000000001</v>
      </c>
      <c r="G145" s="55">
        <v>-0.59363094304205299</v>
      </c>
    </row>
    <row r="146" spans="2:7" x14ac:dyDescent="0.2">
      <c r="B146" s="52" t="s">
        <v>253</v>
      </c>
      <c r="C146" s="52" t="s">
        <v>206</v>
      </c>
      <c r="D146" s="52" t="s">
        <v>152</v>
      </c>
      <c r="E146" s="53">
        <v>-15675</v>
      </c>
      <c r="F146" s="54">
        <v>-230.95545000000001</v>
      </c>
      <c r="G146" s="55">
        <v>-0.60009608197324504</v>
      </c>
    </row>
    <row r="147" spans="2:7" x14ac:dyDescent="0.2">
      <c r="B147" s="52" t="s">
        <v>254</v>
      </c>
      <c r="C147" s="52" t="s">
        <v>206</v>
      </c>
      <c r="D147" s="52" t="s">
        <v>61</v>
      </c>
      <c r="E147" s="53">
        <v>-64500</v>
      </c>
      <c r="F147" s="54">
        <v>-240.26249999999999</v>
      </c>
      <c r="G147" s="55">
        <v>-0.624278772789716</v>
      </c>
    </row>
    <row r="148" spans="2:7" x14ac:dyDescent="0.2">
      <c r="B148" s="52" t="s">
        <v>255</v>
      </c>
      <c r="C148" s="52" t="s">
        <v>206</v>
      </c>
      <c r="D148" s="52" t="s">
        <v>173</v>
      </c>
      <c r="E148" s="53">
        <v>-48780</v>
      </c>
      <c r="F148" s="54">
        <v>-277.8021</v>
      </c>
      <c r="G148" s="55">
        <v>-0.72181865279186797</v>
      </c>
    </row>
    <row r="149" spans="2:7" x14ac:dyDescent="0.2">
      <c r="B149" s="52" t="s">
        <v>256</v>
      </c>
      <c r="C149" s="52" t="s">
        <v>206</v>
      </c>
      <c r="D149" s="52" t="s">
        <v>53</v>
      </c>
      <c r="E149" s="53">
        <v>-57000</v>
      </c>
      <c r="F149" s="54">
        <v>-283.803</v>
      </c>
      <c r="G149" s="55">
        <v>-0.73741090912664198</v>
      </c>
    </row>
    <row r="150" spans="2:7" x14ac:dyDescent="0.2">
      <c r="B150" s="52" t="s">
        <v>257</v>
      </c>
      <c r="C150" s="52" t="s">
        <v>206</v>
      </c>
      <c r="D150" s="52" t="s">
        <v>46</v>
      </c>
      <c r="E150" s="53">
        <v>-106400</v>
      </c>
      <c r="F150" s="54">
        <v>-317.87</v>
      </c>
      <c r="G150" s="55">
        <v>-0.82592786434282195</v>
      </c>
    </row>
    <row r="151" spans="2:7" x14ac:dyDescent="0.2">
      <c r="B151" s="52" t="s">
        <v>258</v>
      </c>
      <c r="C151" s="52" t="s">
        <v>206</v>
      </c>
      <c r="D151" s="52" t="s">
        <v>32</v>
      </c>
      <c r="E151" s="53">
        <v>-3859650</v>
      </c>
      <c r="F151" s="54">
        <v>-331.15796999999998</v>
      </c>
      <c r="G151" s="55">
        <v>-0.86045425778527096</v>
      </c>
    </row>
    <row r="152" spans="2:7" x14ac:dyDescent="0.2">
      <c r="B152" s="52" t="s">
        <v>259</v>
      </c>
      <c r="C152" s="52" t="s">
        <v>206</v>
      </c>
      <c r="D152" s="52" t="s">
        <v>103</v>
      </c>
      <c r="E152" s="53">
        <v>-22400</v>
      </c>
      <c r="F152" s="54">
        <v>-335.32799999999997</v>
      </c>
      <c r="G152" s="55">
        <v>-0.87128932863859299</v>
      </c>
    </row>
    <row r="153" spans="2:7" x14ac:dyDescent="0.2">
      <c r="B153" s="52" t="s">
        <v>260</v>
      </c>
      <c r="C153" s="52" t="s">
        <v>206</v>
      </c>
      <c r="D153" s="52" t="s">
        <v>24</v>
      </c>
      <c r="E153" s="53">
        <v>-1990400</v>
      </c>
      <c r="F153" s="54">
        <v>-345.33440000000002</v>
      </c>
      <c r="G153" s="55">
        <v>-0.89728915429612599</v>
      </c>
    </row>
    <row r="154" spans="2:7" x14ac:dyDescent="0.2">
      <c r="B154" s="52" t="s">
        <v>261</v>
      </c>
      <c r="C154" s="52" t="s">
        <v>206</v>
      </c>
      <c r="D154" s="52" t="s">
        <v>70</v>
      </c>
      <c r="E154" s="53">
        <v>-36450</v>
      </c>
      <c r="F154" s="54">
        <v>-410.1354</v>
      </c>
      <c r="G154" s="55">
        <v>-1.06566286536442</v>
      </c>
    </row>
    <row r="155" spans="2:7" x14ac:dyDescent="0.2">
      <c r="B155" s="52" t="s">
        <v>262</v>
      </c>
      <c r="C155" s="52" t="s">
        <v>206</v>
      </c>
      <c r="D155" s="52" t="s">
        <v>135</v>
      </c>
      <c r="E155" s="53">
        <v>-178500</v>
      </c>
      <c r="F155" s="54">
        <v>-439.55624999999998</v>
      </c>
      <c r="G155" s="55">
        <v>-1.1421076377797199</v>
      </c>
    </row>
    <row r="156" spans="2:7" x14ac:dyDescent="0.2">
      <c r="B156" s="52" t="s">
        <v>263</v>
      </c>
      <c r="C156" s="52" t="s">
        <v>206</v>
      </c>
      <c r="D156" s="52" t="s">
        <v>46</v>
      </c>
      <c r="E156" s="53">
        <v>-15600</v>
      </c>
      <c r="F156" s="54">
        <v>-463.11720000000003</v>
      </c>
      <c r="G156" s="55">
        <v>-1.2033265169296501</v>
      </c>
    </row>
    <row r="157" spans="2:7" x14ac:dyDescent="0.2">
      <c r="B157" s="52" t="s">
        <v>264</v>
      </c>
      <c r="C157" s="52" t="s">
        <v>206</v>
      </c>
      <c r="D157" s="52" t="s">
        <v>24</v>
      </c>
      <c r="E157" s="53">
        <v>-405000</v>
      </c>
      <c r="F157" s="54">
        <v>-502.48349999999999</v>
      </c>
      <c r="G157" s="55">
        <v>-1.3056127474203501</v>
      </c>
    </row>
    <row r="158" spans="2:7" x14ac:dyDescent="0.2">
      <c r="B158" s="52" t="s">
        <v>265</v>
      </c>
      <c r="C158" s="52" t="s">
        <v>206</v>
      </c>
      <c r="D158" s="52" t="s">
        <v>24</v>
      </c>
      <c r="E158" s="53">
        <v>-207675</v>
      </c>
      <c r="F158" s="54">
        <v>-516.7992375</v>
      </c>
      <c r="G158" s="55">
        <v>-1.34280960934462</v>
      </c>
    </row>
    <row r="159" spans="2:7" x14ac:dyDescent="0.2">
      <c r="B159" s="52" t="s">
        <v>266</v>
      </c>
      <c r="C159" s="52" t="s">
        <v>206</v>
      </c>
      <c r="D159" s="52" t="s">
        <v>152</v>
      </c>
      <c r="E159" s="53">
        <v>-107250</v>
      </c>
      <c r="F159" s="54">
        <v>-542.25599999999997</v>
      </c>
      <c r="G159" s="55">
        <v>-1.4089544153493001</v>
      </c>
    </row>
    <row r="160" spans="2:7" x14ac:dyDescent="0.2">
      <c r="B160" s="52" t="s">
        <v>267</v>
      </c>
      <c r="C160" s="52" t="s">
        <v>206</v>
      </c>
      <c r="D160" s="52" t="s">
        <v>61</v>
      </c>
      <c r="E160" s="53">
        <v>-146450</v>
      </c>
      <c r="F160" s="54">
        <v>-557.46192499999995</v>
      </c>
      <c r="G160" s="55">
        <v>-1.44846426893915</v>
      </c>
    </row>
    <row r="161" spans="2:7" x14ac:dyDescent="0.2">
      <c r="B161" s="52" t="s">
        <v>268</v>
      </c>
      <c r="C161" s="52" t="s">
        <v>206</v>
      </c>
      <c r="D161" s="52" t="s">
        <v>24</v>
      </c>
      <c r="E161" s="53">
        <v>-66000</v>
      </c>
      <c r="F161" s="54">
        <v>-561.95699999999999</v>
      </c>
      <c r="G161" s="55">
        <v>-1.4601439106002401</v>
      </c>
    </row>
    <row r="162" spans="2:7" x14ac:dyDescent="0.2">
      <c r="B162" s="52" t="s">
        <v>269</v>
      </c>
      <c r="C162" s="52" t="s">
        <v>206</v>
      </c>
      <c r="D162" s="52" t="s">
        <v>24</v>
      </c>
      <c r="E162" s="53">
        <v>-58500</v>
      </c>
      <c r="F162" s="54">
        <v>-575.81550000000004</v>
      </c>
      <c r="G162" s="55">
        <v>-1.49615272334758</v>
      </c>
    </row>
    <row r="163" spans="2:7" x14ac:dyDescent="0.2">
      <c r="B163" s="52" t="s">
        <v>270</v>
      </c>
      <c r="C163" s="52" t="s">
        <v>206</v>
      </c>
      <c r="D163" s="52" t="s">
        <v>36</v>
      </c>
      <c r="E163" s="53">
        <v>-16800</v>
      </c>
      <c r="F163" s="54">
        <v>-590.52</v>
      </c>
      <c r="G163" s="55">
        <v>-1.5343597145113499</v>
      </c>
    </row>
    <row r="164" spans="2:7" x14ac:dyDescent="0.2">
      <c r="B164" s="52" t="s">
        <v>271</v>
      </c>
      <c r="C164" s="52" t="s">
        <v>206</v>
      </c>
      <c r="D164" s="52" t="s">
        <v>53</v>
      </c>
      <c r="E164" s="53">
        <v>-73500</v>
      </c>
      <c r="F164" s="54">
        <v>-591.3075</v>
      </c>
      <c r="G164" s="55">
        <v>-1.5364058912287799</v>
      </c>
    </row>
    <row r="165" spans="2:7" x14ac:dyDescent="0.2">
      <c r="B165" s="52" t="s">
        <v>272</v>
      </c>
      <c r="C165" s="52" t="s">
        <v>206</v>
      </c>
      <c r="D165" s="52" t="s">
        <v>24</v>
      </c>
      <c r="E165" s="53">
        <v>-60000</v>
      </c>
      <c r="F165" s="54">
        <v>-700.5</v>
      </c>
      <c r="G165" s="55">
        <v>-1.8201229086486499</v>
      </c>
    </row>
    <row r="166" spans="2:7" x14ac:dyDescent="0.2">
      <c r="B166" s="52" t="s">
        <v>273</v>
      </c>
      <c r="C166" s="52" t="s">
        <v>206</v>
      </c>
      <c r="D166" s="52" t="s">
        <v>152</v>
      </c>
      <c r="E166" s="53">
        <v>-95400</v>
      </c>
      <c r="F166" s="54">
        <v>-1076.7798</v>
      </c>
      <c r="G166" s="55">
        <v>-2.7978181035690399</v>
      </c>
    </row>
    <row r="167" spans="2:7" x14ac:dyDescent="0.2">
      <c r="B167" s="52" t="s">
        <v>274</v>
      </c>
      <c r="C167" s="52" t="s">
        <v>206</v>
      </c>
      <c r="D167" s="52" t="s">
        <v>43</v>
      </c>
      <c r="E167" s="53">
        <v>-377600</v>
      </c>
      <c r="F167" s="54">
        <v>-1091.8304000000001</v>
      </c>
      <c r="G167" s="55">
        <v>-2.8369243731606302</v>
      </c>
    </row>
    <row r="168" spans="2:7" x14ac:dyDescent="0.2">
      <c r="B168" s="52" t="s">
        <v>275</v>
      </c>
      <c r="C168" s="52" t="s">
        <v>206</v>
      </c>
      <c r="D168" s="52" t="s">
        <v>24</v>
      </c>
      <c r="E168" s="53">
        <v>-318000</v>
      </c>
      <c r="F168" s="54">
        <v>-1127.4690000000001</v>
      </c>
      <c r="G168" s="55">
        <v>-2.9295248475248901</v>
      </c>
    </row>
    <row r="169" spans="2:7" x14ac:dyDescent="0.2">
      <c r="B169" s="52" t="s">
        <v>276</v>
      </c>
      <c r="C169" s="52" t="s">
        <v>206</v>
      </c>
      <c r="D169" s="52" t="s">
        <v>134</v>
      </c>
      <c r="E169" s="53">
        <v>-53125</v>
      </c>
      <c r="F169" s="54">
        <v>-1271.8656249999999</v>
      </c>
      <c r="G169" s="55">
        <v>-3.3047134343829199</v>
      </c>
    </row>
    <row r="170" spans="2:7" x14ac:dyDescent="0.2">
      <c r="B170" s="52" t="s">
        <v>277</v>
      </c>
      <c r="C170" s="52" t="s">
        <v>206</v>
      </c>
      <c r="D170" s="52" t="s">
        <v>32</v>
      </c>
      <c r="E170" s="53">
        <v>-95950</v>
      </c>
      <c r="F170" s="54">
        <v>-1717.9847500000001</v>
      </c>
      <c r="G170" s="55">
        <v>-4.4638735191777696</v>
      </c>
    </row>
    <row r="171" spans="2:7" x14ac:dyDescent="0.2">
      <c r="B171" s="52" t="s">
        <v>278</v>
      </c>
      <c r="C171" s="52" t="s">
        <v>206</v>
      </c>
      <c r="D171" s="52" t="s">
        <v>24</v>
      </c>
      <c r="E171" s="53">
        <v>-158200</v>
      </c>
      <c r="F171" s="54">
        <v>-1917.0676000000001</v>
      </c>
      <c r="G171" s="55">
        <v>-4.9811543985554403</v>
      </c>
    </row>
    <row r="172" spans="2:7" x14ac:dyDescent="0.2">
      <c r="B172" s="52" t="s">
        <v>279</v>
      </c>
      <c r="C172" s="52" t="s">
        <v>206</v>
      </c>
      <c r="D172" s="52" t="s">
        <v>27</v>
      </c>
      <c r="E172" s="53">
        <v>-171000</v>
      </c>
      <c r="F172" s="54">
        <v>-2307.3029999999999</v>
      </c>
      <c r="G172" s="55">
        <v>-5.9951107030603303</v>
      </c>
    </row>
    <row r="173" spans="2:7" x14ac:dyDescent="0.2">
      <c r="B173" s="52" t="s">
        <v>280</v>
      </c>
      <c r="C173" s="52" t="s">
        <v>206</v>
      </c>
      <c r="D173" s="52" t="s">
        <v>24</v>
      </c>
      <c r="E173" s="53">
        <v>-463100</v>
      </c>
      <c r="F173" s="54">
        <v>-3407.9529000000002</v>
      </c>
      <c r="G173" s="55">
        <v>-8.8549509562963706</v>
      </c>
    </row>
    <row r="174" spans="2:7" ht="10.5" x14ac:dyDescent="0.25">
      <c r="B174" s="48"/>
      <c r="C174" s="48"/>
      <c r="D174" s="48"/>
      <c r="E174" s="49"/>
      <c r="F174" s="50">
        <f>SUM(F99:F173)</f>
        <v>-26338.544557499998</v>
      </c>
      <c r="G174" s="51">
        <f>SUM(G99:G173)</f>
        <v>-68.435957643924326</v>
      </c>
    </row>
    <row r="177" spans="2:6" ht="10.5" x14ac:dyDescent="0.2">
      <c r="B177" s="58" t="s">
        <v>286</v>
      </c>
    </row>
    <row r="178" spans="2:6" ht="10.5" x14ac:dyDescent="0.2">
      <c r="B178" s="58"/>
    </row>
    <row r="179" spans="2:6" x14ac:dyDescent="0.2">
      <c r="B179" s="67" t="s">
        <v>287</v>
      </c>
    </row>
    <row r="180" spans="2:6" x14ac:dyDescent="0.2">
      <c r="B180" s="67" t="s">
        <v>292</v>
      </c>
    </row>
    <row r="181" spans="2:6" x14ac:dyDescent="0.2">
      <c r="B181" s="67" t="s">
        <v>293</v>
      </c>
    </row>
    <row r="182" spans="2:6" ht="10.5" x14ac:dyDescent="0.2">
      <c r="B182" s="58"/>
    </row>
    <row r="183" spans="2:6" ht="10.5" x14ac:dyDescent="0.2">
      <c r="B183" s="68" t="s">
        <v>288</v>
      </c>
      <c r="C183" s="72" t="s">
        <v>291</v>
      </c>
      <c r="D183" s="71" t="s">
        <v>289</v>
      </c>
    </row>
    <row r="184" spans="2:6" x14ac:dyDescent="0.2">
      <c r="B184" s="69" t="s">
        <v>331</v>
      </c>
      <c r="C184" s="94" t="s">
        <v>290</v>
      </c>
      <c r="D184" s="74">
        <v>10.216799999999999</v>
      </c>
    </row>
    <row r="185" spans="2:6" ht="10.5" x14ac:dyDescent="0.2">
      <c r="B185" s="58"/>
    </row>
    <row r="186" spans="2:6" ht="10.5" x14ac:dyDescent="0.2">
      <c r="B186" s="58" t="s">
        <v>333</v>
      </c>
    </row>
    <row r="187" spans="2:6" ht="10.5" x14ac:dyDescent="0.2">
      <c r="B187" s="58"/>
    </row>
    <row r="188" spans="2:6" x14ac:dyDescent="0.2">
      <c r="B188" s="67" t="s">
        <v>294</v>
      </c>
    </row>
    <row r="189" spans="2:6" x14ac:dyDescent="0.2">
      <c r="B189" s="67"/>
    </row>
    <row r="190" spans="2:6" ht="10.5" x14ac:dyDescent="0.2">
      <c r="B190" s="73" t="s">
        <v>297</v>
      </c>
    </row>
    <row r="191" spans="2:6" x14ac:dyDescent="0.2">
      <c r="B191" s="70"/>
    </row>
    <row r="192" spans="2:6" x14ac:dyDescent="0.2">
      <c r="B192" s="77" t="s">
        <v>310</v>
      </c>
      <c r="C192" s="78"/>
      <c r="D192" s="78"/>
      <c r="E192" s="78"/>
      <c r="F192" s="78"/>
    </row>
    <row r="193" spans="2:6" x14ac:dyDescent="0.2">
      <c r="B193" s="77"/>
      <c r="C193" s="78"/>
      <c r="D193" s="78"/>
      <c r="E193" s="78"/>
      <c r="F193" s="78"/>
    </row>
    <row r="194" spans="2:6" ht="21" x14ac:dyDescent="0.2">
      <c r="B194" s="75" t="s">
        <v>298</v>
      </c>
      <c r="C194" s="76" t="s">
        <v>299</v>
      </c>
      <c r="D194" s="76" t="s">
        <v>300</v>
      </c>
      <c r="E194" s="76" t="s">
        <v>301</v>
      </c>
      <c r="F194" s="76" t="s">
        <v>302</v>
      </c>
    </row>
    <row r="195" spans="2:6" x14ac:dyDescent="0.2">
      <c r="B195" s="95" t="s">
        <v>221</v>
      </c>
      <c r="C195" s="96" t="s">
        <v>206</v>
      </c>
      <c r="D195" s="97">
        <v>1539.175</v>
      </c>
      <c r="E195" s="98">
        <v>1315.2</v>
      </c>
      <c r="F195" s="99">
        <v>5.2772880000000004</v>
      </c>
    </row>
    <row r="196" spans="2:6" x14ac:dyDescent="0.2">
      <c r="B196" s="95" t="s">
        <v>224</v>
      </c>
      <c r="C196" s="96" t="s">
        <v>206</v>
      </c>
      <c r="D196" s="97">
        <v>429.18889999999999</v>
      </c>
      <c r="E196" s="98">
        <v>402.5</v>
      </c>
      <c r="F196" s="99">
        <v>8.6424974999999993</v>
      </c>
    </row>
    <row r="197" spans="2:6" x14ac:dyDescent="0.2">
      <c r="B197" s="95" t="s">
        <v>214</v>
      </c>
      <c r="C197" s="96" t="s">
        <v>206</v>
      </c>
      <c r="D197" s="97">
        <v>2202.5500000000002</v>
      </c>
      <c r="E197" s="98">
        <v>2172</v>
      </c>
      <c r="F197" s="99">
        <v>1.9213499999999999</v>
      </c>
    </row>
    <row r="198" spans="2:6" x14ac:dyDescent="0.2">
      <c r="B198" s="95" t="s">
        <v>268</v>
      </c>
      <c r="C198" s="96" t="s">
        <v>206</v>
      </c>
      <c r="D198" s="97">
        <v>854.69849999999997</v>
      </c>
      <c r="E198" s="98">
        <v>851.45</v>
      </c>
      <c r="F198" s="123">
        <v>116.98289250000001</v>
      </c>
    </row>
    <row r="199" spans="2:6" x14ac:dyDescent="0.2">
      <c r="B199" s="95" t="s">
        <v>222</v>
      </c>
      <c r="C199" s="96" t="s">
        <v>206</v>
      </c>
      <c r="D199" s="97">
        <v>910.51670000000001</v>
      </c>
      <c r="E199" s="98">
        <v>846.95</v>
      </c>
      <c r="F199" s="124"/>
    </row>
    <row r="200" spans="2:6" x14ac:dyDescent="0.2">
      <c r="B200" s="95" t="s">
        <v>272</v>
      </c>
      <c r="C200" s="96" t="s">
        <v>206</v>
      </c>
      <c r="D200" s="97">
        <v>1249.8594000000001</v>
      </c>
      <c r="E200" s="98">
        <v>1167.5</v>
      </c>
      <c r="F200" s="99">
        <v>123.71550000000001</v>
      </c>
    </row>
    <row r="201" spans="2:6" x14ac:dyDescent="0.2">
      <c r="B201" s="95" t="s">
        <v>244</v>
      </c>
      <c r="C201" s="96" t="s">
        <v>206</v>
      </c>
      <c r="D201" s="97">
        <v>868.28459999999995</v>
      </c>
      <c r="E201" s="98">
        <v>808.65</v>
      </c>
      <c r="F201" s="123">
        <v>142.55479875</v>
      </c>
    </row>
    <row r="202" spans="2:6" x14ac:dyDescent="0.2">
      <c r="B202" s="95" t="s">
        <v>271</v>
      </c>
      <c r="C202" s="96" t="s">
        <v>206</v>
      </c>
      <c r="D202" s="97">
        <v>911.77350000000001</v>
      </c>
      <c r="E202" s="98">
        <v>804.5</v>
      </c>
      <c r="F202" s="124"/>
    </row>
    <row r="203" spans="2:6" x14ac:dyDescent="0.2">
      <c r="B203" s="95" t="s">
        <v>226</v>
      </c>
      <c r="C203" s="96" t="s">
        <v>206</v>
      </c>
      <c r="D203" s="97">
        <v>1979.1</v>
      </c>
      <c r="E203" s="98">
        <v>1637.1</v>
      </c>
      <c r="F203" s="99">
        <v>7.9642387499999998</v>
      </c>
    </row>
    <row r="204" spans="2:6" x14ac:dyDescent="0.2">
      <c r="B204" s="95" t="s">
        <v>265</v>
      </c>
      <c r="C204" s="96" t="s">
        <v>206</v>
      </c>
      <c r="D204" s="97">
        <v>275.2253</v>
      </c>
      <c r="E204" s="98">
        <v>248.85</v>
      </c>
      <c r="F204" s="99">
        <v>101.19951331199999</v>
      </c>
    </row>
    <row r="205" spans="2:6" x14ac:dyDescent="0.2">
      <c r="B205" s="95" t="s">
        <v>239</v>
      </c>
      <c r="C205" s="96" t="s">
        <v>206</v>
      </c>
      <c r="D205" s="97">
        <v>431.93329999999997</v>
      </c>
      <c r="E205" s="98">
        <v>402.6</v>
      </c>
      <c r="F205" s="99">
        <v>24.266481749999997</v>
      </c>
    </row>
    <row r="206" spans="2:6" x14ac:dyDescent="0.2">
      <c r="B206" s="95" t="s">
        <v>262</v>
      </c>
      <c r="C206" s="96" t="s">
        <v>206</v>
      </c>
      <c r="D206" s="97">
        <v>262.14120000000003</v>
      </c>
      <c r="E206" s="98">
        <v>246.25</v>
      </c>
      <c r="F206" s="99">
        <v>106.38376875</v>
      </c>
    </row>
    <row r="207" spans="2:6" x14ac:dyDescent="0.2">
      <c r="B207" s="95" t="s">
        <v>277</v>
      </c>
      <c r="C207" s="96" t="s">
        <v>206</v>
      </c>
      <c r="D207" s="97">
        <v>1894.4312</v>
      </c>
      <c r="E207" s="98">
        <v>1790.5</v>
      </c>
      <c r="F207" s="99">
        <v>303.60259624999998</v>
      </c>
    </row>
    <row r="208" spans="2:6" x14ac:dyDescent="0.2">
      <c r="B208" s="95" t="s">
        <v>229</v>
      </c>
      <c r="C208" s="96" t="s">
        <v>206</v>
      </c>
      <c r="D208" s="97">
        <v>5578.4375</v>
      </c>
      <c r="E208" s="98">
        <v>5450</v>
      </c>
      <c r="F208" s="99">
        <v>9.6280000000000001</v>
      </c>
    </row>
    <row r="209" spans="2:6" x14ac:dyDescent="0.2">
      <c r="B209" s="95" t="s">
        <v>264</v>
      </c>
      <c r="C209" s="96" t="s">
        <v>206</v>
      </c>
      <c r="D209" s="97">
        <v>124.09699999999999</v>
      </c>
      <c r="E209" s="98">
        <v>124.07</v>
      </c>
      <c r="F209" s="99">
        <v>103.28492249999999</v>
      </c>
    </row>
    <row r="210" spans="2:6" x14ac:dyDescent="0.2">
      <c r="B210" s="95" t="s">
        <v>233</v>
      </c>
      <c r="C210" s="96" t="s">
        <v>206</v>
      </c>
      <c r="D210" s="97">
        <v>257.6259</v>
      </c>
      <c r="E210" s="98">
        <v>224.15</v>
      </c>
      <c r="F210" s="99">
        <v>22.967671499999998</v>
      </c>
    </row>
    <row r="211" spans="2:6" x14ac:dyDescent="0.2">
      <c r="B211" s="95" t="s">
        <v>212</v>
      </c>
      <c r="C211" s="96" t="s">
        <v>206</v>
      </c>
      <c r="D211" s="97">
        <v>416.75</v>
      </c>
      <c r="E211" s="98">
        <v>412.95</v>
      </c>
      <c r="F211" s="99">
        <v>1.8220812500000001</v>
      </c>
    </row>
    <row r="212" spans="2:6" x14ac:dyDescent="0.2">
      <c r="B212" s="95" t="s">
        <v>223</v>
      </c>
      <c r="C212" s="96" t="s">
        <v>206</v>
      </c>
      <c r="D212" s="97">
        <v>1872.25</v>
      </c>
      <c r="E212" s="98">
        <v>1788.4</v>
      </c>
      <c r="F212" s="99">
        <v>6.3960830000000009</v>
      </c>
    </row>
    <row r="213" spans="2:6" x14ac:dyDescent="0.2">
      <c r="B213" s="95" t="s">
        <v>266</v>
      </c>
      <c r="C213" s="96" t="s">
        <v>206</v>
      </c>
      <c r="D213" s="97">
        <v>547.55730000000005</v>
      </c>
      <c r="E213" s="98">
        <v>505.6</v>
      </c>
      <c r="F213" s="99">
        <v>190.03199000000001</v>
      </c>
    </row>
    <row r="214" spans="2:6" x14ac:dyDescent="0.2">
      <c r="B214" s="95" t="s">
        <v>220</v>
      </c>
      <c r="C214" s="96" t="s">
        <v>206</v>
      </c>
      <c r="D214" s="97">
        <v>7547.5</v>
      </c>
      <c r="E214" s="98">
        <v>6619.5</v>
      </c>
      <c r="F214" s="99">
        <v>3.5078775000000002</v>
      </c>
    </row>
    <row r="215" spans="2:6" x14ac:dyDescent="0.2">
      <c r="B215" s="95" t="s">
        <v>215</v>
      </c>
      <c r="C215" s="96" t="s">
        <v>206</v>
      </c>
      <c r="D215" s="97">
        <v>223.65</v>
      </c>
      <c r="E215" s="98">
        <v>229.64</v>
      </c>
      <c r="F215" s="99">
        <v>2.6722239000000001</v>
      </c>
    </row>
    <row r="216" spans="2:6" x14ac:dyDescent="0.2">
      <c r="B216" s="95" t="s">
        <v>217</v>
      </c>
      <c r="C216" s="96" t="s">
        <v>206</v>
      </c>
      <c r="D216" s="97">
        <v>165.6233</v>
      </c>
      <c r="E216" s="98">
        <v>138.16999999999999</v>
      </c>
      <c r="F216" s="99">
        <v>2.5133172749999999</v>
      </c>
    </row>
    <row r="217" spans="2:6" x14ac:dyDescent="0.2">
      <c r="B217" s="95" t="s">
        <v>211</v>
      </c>
      <c r="C217" s="96" t="s">
        <v>206</v>
      </c>
      <c r="D217" s="97">
        <v>1016.25</v>
      </c>
      <c r="E217" s="98">
        <v>989.3</v>
      </c>
      <c r="F217" s="99">
        <v>1.7482549999999999</v>
      </c>
    </row>
    <row r="218" spans="2:6" x14ac:dyDescent="0.2">
      <c r="B218" s="95" t="s">
        <v>253</v>
      </c>
      <c r="C218" s="96" t="s">
        <v>206</v>
      </c>
      <c r="D218" s="97">
        <v>1482.472</v>
      </c>
      <c r="E218" s="98">
        <v>1473.4</v>
      </c>
      <c r="F218" s="99">
        <v>54.859210750000003</v>
      </c>
    </row>
    <row r="219" spans="2:6" x14ac:dyDescent="0.2">
      <c r="B219" s="95" t="s">
        <v>246</v>
      </c>
      <c r="C219" s="96" t="s">
        <v>206</v>
      </c>
      <c r="D219" s="97">
        <v>2562.7654000000002</v>
      </c>
      <c r="E219" s="98">
        <v>2562.6</v>
      </c>
      <c r="F219" s="99">
        <v>29.497714999999999</v>
      </c>
    </row>
    <row r="220" spans="2:6" x14ac:dyDescent="0.2">
      <c r="B220" s="95" t="s">
        <v>210</v>
      </c>
      <c r="C220" s="96" t="s">
        <v>206</v>
      </c>
      <c r="D220" s="97">
        <v>2323.5</v>
      </c>
      <c r="E220" s="98">
        <v>2225.1</v>
      </c>
      <c r="F220" s="99">
        <v>1.3128555</v>
      </c>
    </row>
    <row r="221" spans="2:6" x14ac:dyDescent="0.2">
      <c r="B221" s="95" t="s">
        <v>280</v>
      </c>
      <c r="C221" s="96" t="s">
        <v>206</v>
      </c>
      <c r="D221" s="97">
        <v>895.5634</v>
      </c>
      <c r="E221" s="98">
        <v>735.9</v>
      </c>
      <c r="F221" s="99">
        <v>601.59700150000003</v>
      </c>
    </row>
    <row r="222" spans="2:6" x14ac:dyDescent="0.2">
      <c r="B222" s="95" t="s">
        <v>228</v>
      </c>
      <c r="C222" s="96" t="s">
        <v>206</v>
      </c>
      <c r="D222" s="97">
        <v>687.15620000000001</v>
      </c>
      <c r="E222" s="98">
        <v>593</v>
      </c>
      <c r="F222" s="99">
        <v>9.2254799999999992</v>
      </c>
    </row>
    <row r="223" spans="2:6" x14ac:dyDescent="0.2">
      <c r="B223" s="95" t="s">
        <v>209</v>
      </c>
      <c r="C223" s="96" t="s">
        <v>206</v>
      </c>
      <c r="D223" s="97">
        <v>873.4</v>
      </c>
      <c r="E223" s="98">
        <v>887.9</v>
      </c>
      <c r="F223" s="99">
        <v>1.2200055000000001</v>
      </c>
    </row>
    <row r="224" spans="2:6" x14ac:dyDescent="0.2">
      <c r="B224" s="95" t="s">
        <v>227</v>
      </c>
      <c r="C224" s="96" t="s">
        <v>206</v>
      </c>
      <c r="D224" s="97">
        <v>3980.1444000000001</v>
      </c>
      <c r="E224" s="98">
        <v>3500.5</v>
      </c>
      <c r="F224" s="99">
        <v>9.7311762500000007</v>
      </c>
    </row>
    <row r="225" spans="2:6" x14ac:dyDescent="0.2">
      <c r="B225" s="95" t="s">
        <v>208</v>
      </c>
      <c r="C225" s="96" t="s">
        <v>206</v>
      </c>
      <c r="D225" s="97">
        <v>2162.5</v>
      </c>
      <c r="E225" s="98">
        <v>2061.6999999999998</v>
      </c>
      <c r="F225" s="99">
        <v>1.0942485</v>
      </c>
    </row>
    <row r="226" spans="2:6" x14ac:dyDescent="0.2">
      <c r="B226" s="95" t="s">
        <v>278</v>
      </c>
      <c r="C226" s="96" t="s">
        <v>206</v>
      </c>
      <c r="D226" s="97">
        <v>1303.7664</v>
      </c>
      <c r="E226" s="98">
        <v>1211.8</v>
      </c>
      <c r="F226" s="99">
        <v>338.69512600000002</v>
      </c>
    </row>
    <row r="227" spans="2:6" x14ac:dyDescent="0.2">
      <c r="B227" s="95" t="s">
        <v>219</v>
      </c>
      <c r="C227" s="96" t="s">
        <v>206</v>
      </c>
      <c r="D227" s="97">
        <v>541.29999999999995</v>
      </c>
      <c r="E227" s="98">
        <v>512.20000000000005</v>
      </c>
      <c r="F227" s="99">
        <v>2.5104642500000001</v>
      </c>
    </row>
    <row r="228" spans="2:6" x14ac:dyDescent="0.2">
      <c r="B228" s="95" t="s">
        <v>251</v>
      </c>
      <c r="C228" s="96" t="s">
        <v>206</v>
      </c>
      <c r="D228" s="97">
        <v>77.388300000000001</v>
      </c>
      <c r="E228" s="98">
        <v>59.07</v>
      </c>
      <c r="F228" s="99">
        <v>47.478539500000004</v>
      </c>
    </row>
    <row r="229" spans="2:6" x14ac:dyDescent="0.2">
      <c r="B229" s="95" t="s">
        <v>236</v>
      </c>
      <c r="C229" s="96" t="s">
        <v>206</v>
      </c>
      <c r="D229" s="97">
        <v>678.48440000000005</v>
      </c>
      <c r="E229" s="98">
        <v>573.85</v>
      </c>
      <c r="F229" s="99">
        <v>17.333559999999999</v>
      </c>
    </row>
    <row r="230" spans="2:6" x14ac:dyDescent="0.2">
      <c r="B230" s="95" t="s">
        <v>243</v>
      </c>
      <c r="C230" s="96" t="s">
        <v>206</v>
      </c>
      <c r="D230" s="97">
        <v>138.44</v>
      </c>
      <c r="E230" s="98">
        <v>136.11000000000001</v>
      </c>
      <c r="F230" s="99">
        <v>28.046776812000001</v>
      </c>
    </row>
    <row r="231" spans="2:6" x14ac:dyDescent="0.2">
      <c r="B231" s="95" t="s">
        <v>230</v>
      </c>
      <c r="C231" s="96" t="s">
        <v>206</v>
      </c>
      <c r="D231" s="97">
        <v>905.47270000000003</v>
      </c>
      <c r="E231" s="98">
        <v>755</v>
      </c>
      <c r="F231" s="99">
        <v>13.105015</v>
      </c>
    </row>
    <row r="232" spans="2:6" x14ac:dyDescent="0.2">
      <c r="B232" s="95" t="s">
        <v>274</v>
      </c>
      <c r="C232" s="96" t="s">
        <v>206</v>
      </c>
      <c r="D232" s="97">
        <v>318.08010000000002</v>
      </c>
      <c r="E232" s="98">
        <v>289.14999999999998</v>
      </c>
      <c r="F232" s="99">
        <v>192.87902399999999</v>
      </c>
    </row>
    <row r="233" spans="2:6" x14ac:dyDescent="0.2">
      <c r="B233" s="95" t="s">
        <v>261</v>
      </c>
      <c r="C233" s="96" t="s">
        <v>206</v>
      </c>
      <c r="D233" s="97">
        <v>1178.0907</v>
      </c>
      <c r="E233" s="98">
        <v>1125.2</v>
      </c>
      <c r="F233" s="99">
        <v>73.006439</v>
      </c>
    </row>
    <row r="234" spans="2:6" x14ac:dyDescent="0.2">
      <c r="B234" s="95" t="s">
        <v>275</v>
      </c>
      <c r="C234" s="96" t="s">
        <v>206</v>
      </c>
      <c r="D234" s="97">
        <v>409.49560000000002</v>
      </c>
      <c r="E234" s="98">
        <v>354.55</v>
      </c>
      <c r="F234" s="99">
        <v>199.447215</v>
      </c>
    </row>
    <row r="235" spans="2:6" x14ac:dyDescent="0.2">
      <c r="B235" s="95" t="s">
        <v>270</v>
      </c>
      <c r="C235" s="96" t="s">
        <v>206</v>
      </c>
      <c r="D235" s="97">
        <v>3543.049</v>
      </c>
      <c r="E235" s="98">
        <v>3515</v>
      </c>
      <c r="F235" s="99">
        <v>105.57708</v>
      </c>
    </row>
    <row r="236" spans="2:6" x14ac:dyDescent="0.2">
      <c r="B236" s="95" t="s">
        <v>252</v>
      </c>
      <c r="C236" s="96" t="s">
        <v>206</v>
      </c>
      <c r="D236" s="97">
        <v>1025.0481</v>
      </c>
      <c r="E236" s="98">
        <v>995.5</v>
      </c>
      <c r="F236" s="99">
        <v>48.236883749999997</v>
      </c>
    </row>
    <row r="237" spans="2:6" x14ac:dyDescent="0.2">
      <c r="B237" s="95" t="s">
        <v>256</v>
      </c>
      <c r="C237" s="96" t="s">
        <v>206</v>
      </c>
      <c r="D237" s="97">
        <v>511.47719999999998</v>
      </c>
      <c r="E237" s="98">
        <v>497.9</v>
      </c>
      <c r="F237" s="99">
        <v>94.221855000000005</v>
      </c>
    </row>
    <row r="238" spans="2:6" x14ac:dyDescent="0.2">
      <c r="B238" s="95" t="s">
        <v>263</v>
      </c>
      <c r="C238" s="96" t="s">
        <v>206</v>
      </c>
      <c r="D238" s="97">
        <v>3168.7204999999999</v>
      </c>
      <c r="E238" s="98">
        <v>2968.7</v>
      </c>
      <c r="F238" s="99">
        <v>87.951941999999988</v>
      </c>
    </row>
    <row r="239" spans="2:6" x14ac:dyDescent="0.2">
      <c r="B239" s="95" t="s">
        <v>250</v>
      </c>
      <c r="C239" s="96" t="s">
        <v>206</v>
      </c>
      <c r="D239" s="97">
        <v>755.61260000000004</v>
      </c>
      <c r="E239" s="98">
        <v>678.65</v>
      </c>
      <c r="F239" s="99">
        <v>52.600163625</v>
      </c>
    </row>
    <row r="240" spans="2:6" x14ac:dyDescent="0.2">
      <c r="B240" s="95" t="s">
        <v>241</v>
      </c>
      <c r="C240" s="96" t="s">
        <v>206</v>
      </c>
      <c r="D240" s="97">
        <v>12539.05</v>
      </c>
      <c r="E240" s="98">
        <v>12344</v>
      </c>
      <c r="F240" s="99">
        <v>21.839700000000001</v>
      </c>
    </row>
    <row r="241" spans="2:6" x14ac:dyDescent="0.2">
      <c r="B241" s="95" t="s">
        <v>259</v>
      </c>
      <c r="C241" s="96" t="s">
        <v>206</v>
      </c>
      <c r="D241" s="97">
        <v>1604.6536000000001</v>
      </c>
      <c r="E241" s="98">
        <v>1497</v>
      </c>
      <c r="F241" s="99">
        <v>59.276000000000003</v>
      </c>
    </row>
    <row r="242" spans="2:6" x14ac:dyDescent="0.2">
      <c r="B242" s="95" t="s">
        <v>205</v>
      </c>
      <c r="C242" s="96" t="s">
        <v>206</v>
      </c>
      <c r="D242" s="97">
        <v>1095.05</v>
      </c>
      <c r="E242" s="98">
        <v>965.1</v>
      </c>
      <c r="F242" s="99">
        <v>1.0024271249999999</v>
      </c>
    </row>
    <row r="243" spans="2:6" x14ac:dyDescent="0.2">
      <c r="B243" s="95" t="s">
        <v>276</v>
      </c>
      <c r="C243" s="96" t="s">
        <v>206</v>
      </c>
      <c r="D243" s="97">
        <v>2411.5047</v>
      </c>
      <c r="E243" s="98">
        <v>2394.1</v>
      </c>
      <c r="F243" s="99">
        <v>328.79248687500001</v>
      </c>
    </row>
    <row r="244" spans="2:6" x14ac:dyDescent="0.2">
      <c r="B244" s="95" t="s">
        <v>216</v>
      </c>
      <c r="C244" s="96" t="s">
        <v>206</v>
      </c>
      <c r="D244" s="97">
        <v>1222.05</v>
      </c>
      <c r="E244" s="98">
        <v>1181.0999999999999</v>
      </c>
      <c r="F244" s="99">
        <v>2.0858850000000002</v>
      </c>
    </row>
    <row r="245" spans="2:6" x14ac:dyDescent="0.2">
      <c r="B245" s="95" t="s">
        <v>254</v>
      </c>
      <c r="C245" s="96" t="s">
        <v>206</v>
      </c>
      <c r="D245" s="97">
        <v>381.30579999999998</v>
      </c>
      <c r="E245" s="98">
        <v>372.5</v>
      </c>
      <c r="F245" s="99">
        <v>42.445837500000003</v>
      </c>
    </row>
    <row r="246" spans="2:6" x14ac:dyDescent="0.2">
      <c r="B246" s="95" t="s">
        <v>247</v>
      </c>
      <c r="C246" s="96" t="s">
        <v>206</v>
      </c>
      <c r="D246" s="97">
        <v>275.9366</v>
      </c>
      <c r="E246" s="98">
        <v>284.75</v>
      </c>
      <c r="F246" s="99">
        <v>29.762606250000001</v>
      </c>
    </row>
    <row r="247" spans="2:6" x14ac:dyDescent="0.2">
      <c r="B247" s="95" t="s">
        <v>242</v>
      </c>
      <c r="C247" s="96" t="s">
        <v>206</v>
      </c>
      <c r="D247" s="97">
        <v>298.72390000000001</v>
      </c>
      <c r="E247" s="98">
        <v>296.55</v>
      </c>
      <c r="F247" s="99">
        <v>22.95528225</v>
      </c>
    </row>
    <row r="248" spans="2:6" x14ac:dyDescent="0.2">
      <c r="B248" s="95" t="s">
        <v>273</v>
      </c>
      <c r="C248" s="96" t="s">
        <v>206</v>
      </c>
      <c r="D248" s="97">
        <v>1175.893</v>
      </c>
      <c r="E248" s="98">
        <v>1128.7</v>
      </c>
      <c r="F248" s="99">
        <v>249.89505300000002</v>
      </c>
    </row>
    <row r="249" spans="2:6" x14ac:dyDescent="0.2">
      <c r="B249" s="95" t="s">
        <v>245</v>
      </c>
      <c r="C249" s="96" t="s">
        <v>206</v>
      </c>
      <c r="D249" s="97">
        <v>117.6725</v>
      </c>
      <c r="E249" s="98">
        <v>100.98</v>
      </c>
      <c r="F249" s="99">
        <v>32.454880000000003</v>
      </c>
    </row>
    <row r="250" spans="2:6" x14ac:dyDescent="0.2">
      <c r="B250" s="95" t="s">
        <v>279</v>
      </c>
      <c r="C250" s="96" t="s">
        <v>206</v>
      </c>
      <c r="D250" s="97">
        <v>1441.4512</v>
      </c>
      <c r="E250" s="98">
        <v>1349.3</v>
      </c>
      <c r="F250" s="99">
        <v>407.91280499999999</v>
      </c>
    </row>
    <row r="251" spans="2:6" x14ac:dyDescent="0.2">
      <c r="B251" s="95" t="s">
        <v>237</v>
      </c>
      <c r="C251" s="96" t="s">
        <v>206</v>
      </c>
      <c r="D251" s="97">
        <v>911.5308</v>
      </c>
      <c r="E251" s="98">
        <v>875.5</v>
      </c>
      <c r="F251" s="99">
        <v>21.375198125000001</v>
      </c>
    </row>
    <row r="252" spans="2:6" x14ac:dyDescent="0.2">
      <c r="B252" s="95" t="s">
        <v>269</v>
      </c>
      <c r="C252" s="96" t="s">
        <v>206</v>
      </c>
      <c r="D252" s="97">
        <v>1067.1243999999999</v>
      </c>
      <c r="E252" s="98">
        <v>984.3</v>
      </c>
      <c r="F252" s="99">
        <v>101.72009250000001</v>
      </c>
    </row>
    <row r="253" spans="2:6" x14ac:dyDescent="0.2">
      <c r="B253" s="95" t="s">
        <v>240</v>
      </c>
      <c r="C253" s="96" t="s">
        <v>206</v>
      </c>
      <c r="D253" s="97">
        <v>167.2647</v>
      </c>
      <c r="E253" s="98">
        <v>153.72999999999999</v>
      </c>
      <c r="F253" s="99">
        <v>47.172999949999998</v>
      </c>
    </row>
    <row r="254" spans="2:6" x14ac:dyDescent="0.2">
      <c r="B254" s="95" t="s">
        <v>238</v>
      </c>
      <c r="C254" s="96" t="s">
        <v>206</v>
      </c>
      <c r="D254" s="97">
        <v>1759.5944</v>
      </c>
      <c r="E254" s="98">
        <v>1765.5</v>
      </c>
      <c r="F254" s="99">
        <v>19.653007500000001</v>
      </c>
    </row>
    <row r="255" spans="2:6" x14ac:dyDescent="0.2">
      <c r="B255" s="95" t="s">
        <v>232</v>
      </c>
      <c r="C255" s="96" t="s">
        <v>206</v>
      </c>
      <c r="D255" s="97">
        <v>1070.675</v>
      </c>
      <c r="E255" s="98">
        <v>1020</v>
      </c>
      <c r="F255" s="99">
        <v>11.891220000000001</v>
      </c>
    </row>
    <row r="256" spans="2:6" x14ac:dyDescent="0.2">
      <c r="B256" s="95" t="s">
        <v>257</v>
      </c>
      <c r="C256" s="96" t="s">
        <v>206</v>
      </c>
      <c r="D256" s="97">
        <v>314.24130000000002</v>
      </c>
      <c r="E256" s="98">
        <v>298.75</v>
      </c>
      <c r="F256" s="123">
        <v>78.277305999999996</v>
      </c>
    </row>
    <row r="257" spans="2:6" x14ac:dyDescent="0.2">
      <c r="B257" s="95" t="s">
        <v>234</v>
      </c>
      <c r="C257" s="96" t="s">
        <v>206</v>
      </c>
      <c r="D257" s="97">
        <v>320.02030000000002</v>
      </c>
      <c r="E257" s="98">
        <v>296.85000000000002</v>
      </c>
      <c r="F257" s="124"/>
    </row>
    <row r="258" spans="2:6" x14ac:dyDescent="0.2">
      <c r="B258" s="95" t="s">
        <v>267</v>
      </c>
      <c r="C258" s="96" t="s">
        <v>206</v>
      </c>
      <c r="D258" s="97">
        <v>382.53570000000002</v>
      </c>
      <c r="E258" s="98">
        <v>380.65</v>
      </c>
      <c r="F258" s="99">
        <v>98.477007375000014</v>
      </c>
    </row>
    <row r="259" spans="2:6" x14ac:dyDescent="0.2">
      <c r="B259" s="95" t="s">
        <v>248</v>
      </c>
      <c r="C259" s="96" t="s">
        <v>206</v>
      </c>
      <c r="D259" s="97">
        <v>3102.1857</v>
      </c>
      <c r="E259" s="98">
        <v>2361.6</v>
      </c>
      <c r="F259" s="99">
        <v>35.884322000000004</v>
      </c>
    </row>
    <row r="260" spans="2:6" x14ac:dyDescent="0.2">
      <c r="B260" s="95" t="s">
        <v>225</v>
      </c>
      <c r="C260" s="96" t="s">
        <v>206</v>
      </c>
      <c r="D260" s="97">
        <v>4135.8500000000004</v>
      </c>
      <c r="E260" s="98">
        <v>3962.9</v>
      </c>
      <c r="F260" s="99">
        <v>7.3630357499999999</v>
      </c>
    </row>
    <row r="261" spans="2:6" x14ac:dyDescent="0.2">
      <c r="B261" s="95" t="s">
        <v>213</v>
      </c>
      <c r="C261" s="96" t="s">
        <v>206</v>
      </c>
      <c r="D261" s="97">
        <v>4224.3</v>
      </c>
      <c r="E261" s="98">
        <v>4230.3</v>
      </c>
      <c r="F261" s="99">
        <v>1.8721812499999999</v>
      </c>
    </row>
    <row r="262" spans="2:6" x14ac:dyDescent="0.2">
      <c r="B262" s="95" t="s">
        <v>218</v>
      </c>
      <c r="C262" s="96" t="s">
        <v>206</v>
      </c>
      <c r="D262" s="97">
        <v>4233.5</v>
      </c>
      <c r="E262" s="98">
        <v>3301.3</v>
      </c>
      <c r="F262" s="99">
        <v>2.966742</v>
      </c>
    </row>
    <row r="263" spans="2:6" x14ac:dyDescent="0.2">
      <c r="B263" s="95" t="s">
        <v>231</v>
      </c>
      <c r="C263" s="96" t="s">
        <v>206</v>
      </c>
      <c r="D263" s="97">
        <v>10430.636399999999</v>
      </c>
      <c r="E263" s="98">
        <v>10772</v>
      </c>
      <c r="F263" s="99">
        <v>10.48696</v>
      </c>
    </row>
    <row r="264" spans="2:6" x14ac:dyDescent="0.2">
      <c r="B264" s="95" t="s">
        <v>249</v>
      </c>
      <c r="C264" s="96" t="s">
        <v>206</v>
      </c>
      <c r="D264" s="97">
        <v>1332.1024</v>
      </c>
      <c r="E264" s="98">
        <v>1221.9000000000001</v>
      </c>
      <c r="F264" s="99">
        <v>36.334451999999999</v>
      </c>
    </row>
    <row r="265" spans="2:6" x14ac:dyDescent="0.2">
      <c r="B265" s="95" t="s">
        <v>255</v>
      </c>
      <c r="C265" s="96" t="s">
        <v>206</v>
      </c>
      <c r="D265" s="97">
        <v>651.32780000000002</v>
      </c>
      <c r="E265" s="98">
        <v>569.5</v>
      </c>
      <c r="F265" s="99">
        <v>61.254263499999993</v>
      </c>
    </row>
    <row r="266" spans="2:6" x14ac:dyDescent="0.2">
      <c r="B266" s="95" t="s">
        <v>207</v>
      </c>
      <c r="C266" s="96" t="s">
        <v>206</v>
      </c>
      <c r="D266" s="97">
        <v>11.12</v>
      </c>
      <c r="E266" s="98">
        <v>8.6300000000000008</v>
      </c>
      <c r="F266" s="123">
        <v>161.08374856200001</v>
      </c>
    </row>
    <row r="267" spans="2:6" x14ac:dyDescent="0.2">
      <c r="B267" s="95" t="s">
        <v>258</v>
      </c>
      <c r="C267" s="96" t="s">
        <v>206</v>
      </c>
      <c r="D267" s="97">
        <v>11.1974</v>
      </c>
      <c r="E267" s="98">
        <v>8.58</v>
      </c>
      <c r="F267" s="124"/>
    </row>
    <row r="268" spans="2:6" x14ac:dyDescent="0.2">
      <c r="B268" s="95" t="s">
        <v>235</v>
      </c>
      <c r="C268" s="96" t="s">
        <v>206</v>
      </c>
      <c r="D268" s="97">
        <v>20.633099999999999</v>
      </c>
      <c r="E268" s="98">
        <v>17.47</v>
      </c>
      <c r="F268" s="123">
        <v>90.117599200000001</v>
      </c>
    </row>
    <row r="269" spans="2:6" x14ac:dyDescent="0.2">
      <c r="B269" s="95" t="s">
        <v>260</v>
      </c>
      <c r="C269" s="96" t="s">
        <v>206</v>
      </c>
      <c r="D269" s="97">
        <v>21.396699999999999</v>
      </c>
      <c r="E269" s="98">
        <v>17.350000000000001</v>
      </c>
      <c r="F269" s="124"/>
    </row>
    <row r="270" spans="2:6" x14ac:dyDescent="0.2">
      <c r="B270" s="77"/>
      <c r="C270" s="78"/>
      <c r="D270" s="78"/>
      <c r="E270" s="78"/>
      <c r="F270" s="78"/>
    </row>
    <row r="271" spans="2:6" ht="10.5" x14ac:dyDescent="0.2">
      <c r="B271" s="81" t="s">
        <v>334</v>
      </c>
      <c r="C271" s="82"/>
      <c r="D271" s="83"/>
      <c r="E271" s="84"/>
      <c r="F271" s="85"/>
    </row>
    <row r="272" spans="2:6" ht="10.5" x14ac:dyDescent="0.2">
      <c r="B272" s="78" t="s">
        <v>313</v>
      </c>
      <c r="C272" s="82"/>
      <c r="D272" s="83"/>
      <c r="E272" s="84"/>
      <c r="F272" s="85"/>
    </row>
    <row r="273" spans="2:6" ht="10.5" x14ac:dyDescent="0.2">
      <c r="B273" s="78" t="s">
        <v>303</v>
      </c>
      <c r="C273" s="82"/>
      <c r="D273" s="83"/>
      <c r="E273" s="84"/>
      <c r="F273" s="85"/>
    </row>
    <row r="274" spans="2:6" x14ac:dyDescent="0.2">
      <c r="B274" s="116" t="s">
        <v>304</v>
      </c>
      <c r="C274" s="116" t="s">
        <v>305</v>
      </c>
      <c r="D274" s="116" t="s">
        <v>306</v>
      </c>
      <c r="E274" s="116" t="s">
        <v>307</v>
      </c>
      <c r="F274" s="116" t="s">
        <v>308</v>
      </c>
    </row>
    <row r="275" spans="2:6" ht="49.5" customHeight="1" x14ac:dyDescent="0.2">
      <c r="B275" s="117"/>
      <c r="C275" s="117"/>
      <c r="D275" s="117"/>
      <c r="E275" s="117"/>
      <c r="F275" s="117"/>
    </row>
    <row r="276" spans="2:6" x14ac:dyDescent="0.2">
      <c r="B276" s="86">
        <v>7717</v>
      </c>
      <c r="C276" s="87">
        <v>7717</v>
      </c>
      <c r="D276" s="88">
        <v>50326.222083420012</v>
      </c>
      <c r="E276" s="89">
        <f>52017.221495525-21.06</f>
        <v>51996.161495525004</v>
      </c>
      <c r="F276" s="90">
        <v>1669.9348649999999</v>
      </c>
    </row>
    <row r="277" spans="2:6" x14ac:dyDescent="0.2">
      <c r="B277" s="67"/>
    </row>
    <row r="278" spans="2:6" ht="10.5" x14ac:dyDescent="0.25">
      <c r="B278" s="100" t="s">
        <v>312</v>
      </c>
      <c r="C278" s="78"/>
      <c r="D278" s="78"/>
      <c r="E278" s="78"/>
      <c r="F278" s="78"/>
    </row>
    <row r="279" spans="2:6" x14ac:dyDescent="0.2">
      <c r="B279" s="77"/>
      <c r="C279" s="78"/>
      <c r="D279" s="78"/>
      <c r="E279" s="78"/>
      <c r="F279" s="78"/>
    </row>
    <row r="280" spans="2:6" ht="21" x14ac:dyDescent="0.2">
      <c r="B280" s="79" t="s">
        <v>298</v>
      </c>
      <c r="C280" s="80" t="s">
        <v>299</v>
      </c>
      <c r="D280" s="80" t="s">
        <v>300</v>
      </c>
      <c r="E280" s="80" t="s">
        <v>301</v>
      </c>
      <c r="F280" s="80" t="s">
        <v>302</v>
      </c>
    </row>
    <row r="281" spans="2:6" x14ac:dyDescent="0.2">
      <c r="B281" s="113" t="s">
        <v>20</v>
      </c>
      <c r="C281" s="114"/>
      <c r="D281" s="114"/>
      <c r="E281" s="114"/>
      <c r="F281" s="115"/>
    </row>
    <row r="282" spans="2:6" x14ac:dyDescent="0.2">
      <c r="B282" s="77" t="s">
        <v>332</v>
      </c>
      <c r="C282" s="78"/>
      <c r="D282" s="78"/>
      <c r="E282" s="78"/>
      <c r="F282" s="78"/>
    </row>
    <row r="283" spans="2:6" ht="10.5" x14ac:dyDescent="0.2">
      <c r="B283" s="78" t="s">
        <v>311</v>
      </c>
      <c r="C283" s="82"/>
      <c r="D283" s="83"/>
      <c r="E283" s="84"/>
      <c r="F283" s="85"/>
    </row>
    <row r="284" spans="2:6" ht="10.5" x14ac:dyDescent="0.2">
      <c r="B284" s="78" t="s">
        <v>303</v>
      </c>
      <c r="C284" s="82"/>
      <c r="D284" s="83"/>
      <c r="E284" s="84"/>
      <c r="F284" s="85"/>
    </row>
    <row r="285" spans="2:6" x14ac:dyDescent="0.2">
      <c r="B285" s="116" t="s">
        <v>304</v>
      </c>
      <c r="C285" s="116" t="s">
        <v>305</v>
      </c>
      <c r="D285" s="116" t="s">
        <v>306</v>
      </c>
      <c r="E285" s="116" t="s">
        <v>307</v>
      </c>
      <c r="F285" s="116" t="s">
        <v>308</v>
      </c>
    </row>
    <row r="286" spans="2:6" x14ac:dyDescent="0.2">
      <c r="B286" s="117"/>
      <c r="C286" s="117"/>
      <c r="D286" s="117"/>
      <c r="E286" s="117"/>
      <c r="F286" s="117"/>
    </row>
    <row r="287" spans="2:6" x14ac:dyDescent="0.2">
      <c r="B287" s="120" t="s">
        <v>20</v>
      </c>
      <c r="C287" s="121"/>
      <c r="D287" s="121"/>
      <c r="E287" s="121"/>
      <c r="F287" s="122"/>
    </row>
    <row r="288" spans="2:6" x14ac:dyDescent="0.2">
      <c r="B288" s="91"/>
      <c r="C288" s="92"/>
      <c r="D288" s="92"/>
      <c r="E288" s="93"/>
      <c r="F288" s="57"/>
    </row>
    <row r="289" spans="2:6" ht="10.5" x14ac:dyDescent="0.2">
      <c r="B289" s="102" t="s">
        <v>321</v>
      </c>
      <c r="C289" s="103"/>
      <c r="D289" s="103"/>
      <c r="E289" s="104"/>
      <c r="F289" s="57"/>
    </row>
    <row r="290" spans="2:6" ht="10.5" x14ac:dyDescent="0.2">
      <c r="B290" s="105"/>
      <c r="C290" s="103"/>
      <c r="D290" s="103"/>
      <c r="E290" s="104"/>
      <c r="F290" s="57"/>
    </row>
    <row r="291" spans="2:6" ht="10.5" x14ac:dyDescent="0.2">
      <c r="B291" s="79" t="s">
        <v>298</v>
      </c>
      <c r="C291" s="80" t="s">
        <v>314</v>
      </c>
      <c r="D291" s="80" t="s">
        <v>315</v>
      </c>
      <c r="E291" s="80" t="s">
        <v>316</v>
      </c>
      <c r="F291" s="57"/>
    </row>
    <row r="292" spans="2:6" x14ac:dyDescent="0.2">
      <c r="B292" s="113" t="s">
        <v>20</v>
      </c>
      <c r="C292" s="114"/>
      <c r="D292" s="114"/>
      <c r="E292" s="115"/>
      <c r="F292" s="57"/>
    </row>
    <row r="293" spans="2:6" x14ac:dyDescent="0.2">
      <c r="B293" s="77" t="s">
        <v>317</v>
      </c>
      <c r="C293" s="78"/>
      <c r="D293" s="78"/>
      <c r="E293" s="78"/>
      <c r="F293" s="57"/>
    </row>
    <row r="294" spans="2:6" x14ac:dyDescent="0.2">
      <c r="B294" s="106"/>
      <c r="C294" s="107"/>
      <c r="D294" s="107"/>
      <c r="E294" s="106"/>
      <c r="F294" s="57"/>
    </row>
    <row r="295" spans="2:6" x14ac:dyDescent="0.2">
      <c r="B295" s="106" t="s">
        <v>322</v>
      </c>
      <c r="C295" s="107"/>
      <c r="D295" s="107"/>
      <c r="E295" s="106"/>
      <c r="F295" s="57"/>
    </row>
    <row r="296" spans="2:6" x14ac:dyDescent="0.2">
      <c r="B296" s="106"/>
      <c r="C296" s="107"/>
      <c r="D296" s="107"/>
      <c r="E296" s="106"/>
      <c r="F296" s="57"/>
    </row>
    <row r="297" spans="2:6" x14ac:dyDescent="0.2">
      <c r="B297" s="116" t="s">
        <v>318</v>
      </c>
      <c r="C297" s="116" t="s">
        <v>319</v>
      </c>
      <c r="D297" s="116" t="s">
        <v>320</v>
      </c>
      <c r="E297" s="106"/>
      <c r="F297" s="57"/>
    </row>
    <row r="298" spans="2:6" x14ac:dyDescent="0.2">
      <c r="B298" s="117"/>
      <c r="C298" s="117"/>
      <c r="D298" s="117"/>
      <c r="E298" s="106"/>
      <c r="F298" s="57"/>
    </row>
    <row r="299" spans="2:6" x14ac:dyDescent="0.2">
      <c r="B299" s="118" t="s">
        <v>20</v>
      </c>
      <c r="C299" s="118"/>
      <c r="D299" s="118"/>
      <c r="E299" s="101"/>
      <c r="F299" s="57"/>
    </row>
    <row r="300" spans="2:6" x14ac:dyDescent="0.2">
      <c r="B300" s="108"/>
      <c r="C300" s="108"/>
      <c r="D300" s="108"/>
      <c r="E300" s="101"/>
      <c r="F300" s="57"/>
    </row>
    <row r="301" spans="2:6" ht="10.5" x14ac:dyDescent="0.2">
      <c r="B301" s="102" t="s">
        <v>323</v>
      </c>
      <c r="C301" s="108"/>
      <c r="D301" s="108"/>
      <c r="E301" s="101"/>
      <c r="F301" s="57"/>
    </row>
    <row r="302" spans="2:6" x14ac:dyDescent="0.2">
      <c r="B302" s="108"/>
      <c r="C302" s="108"/>
      <c r="D302" s="108"/>
      <c r="E302" s="101"/>
      <c r="F302" s="57"/>
    </row>
    <row r="303" spans="2:6" ht="21" x14ac:dyDescent="0.2">
      <c r="B303" s="80" t="s">
        <v>298</v>
      </c>
      <c r="C303" s="80" t="s">
        <v>324</v>
      </c>
      <c r="D303" s="80" t="s">
        <v>325</v>
      </c>
      <c r="E303" s="80" t="s">
        <v>326</v>
      </c>
      <c r="F303" s="80" t="s">
        <v>327</v>
      </c>
    </row>
    <row r="304" spans="2:6" x14ac:dyDescent="0.2">
      <c r="B304" s="119" t="s">
        <v>20</v>
      </c>
      <c r="C304" s="119"/>
      <c r="D304" s="119"/>
      <c r="E304" s="119"/>
      <c r="F304" s="119"/>
    </row>
    <row r="305" spans="2:7" x14ac:dyDescent="0.2">
      <c r="B305" s="109" t="s">
        <v>329</v>
      </c>
      <c r="C305" s="108"/>
      <c r="D305" s="108"/>
      <c r="E305" s="101"/>
      <c r="F305" s="57"/>
    </row>
    <row r="306" spans="2:7" x14ac:dyDescent="0.2">
      <c r="B306" s="108"/>
      <c r="C306" s="108"/>
      <c r="D306" s="108"/>
      <c r="E306" s="101"/>
      <c r="F306" s="57"/>
    </row>
    <row r="307" spans="2:7" ht="11.25" customHeight="1" x14ac:dyDescent="0.2">
      <c r="B307" s="106" t="s">
        <v>328</v>
      </c>
      <c r="C307" s="107"/>
      <c r="D307" s="107"/>
      <c r="E307" s="101"/>
      <c r="F307" s="57"/>
    </row>
    <row r="308" spans="2:7" x14ac:dyDescent="0.2">
      <c r="B308" s="106"/>
      <c r="C308" s="107"/>
      <c r="D308" s="107"/>
      <c r="E308" s="101"/>
      <c r="F308" s="57"/>
    </row>
    <row r="309" spans="2:7" x14ac:dyDescent="0.2">
      <c r="B309" s="116" t="s">
        <v>318</v>
      </c>
      <c r="C309" s="116" t="s">
        <v>319</v>
      </c>
      <c r="D309" s="116" t="s">
        <v>320</v>
      </c>
      <c r="E309" s="101"/>
      <c r="F309" s="57"/>
    </row>
    <row r="310" spans="2:7" x14ac:dyDescent="0.2">
      <c r="B310" s="117"/>
      <c r="C310" s="117"/>
      <c r="D310" s="117"/>
      <c r="E310" s="101"/>
      <c r="F310" s="57"/>
    </row>
    <row r="311" spans="2:7" x14ac:dyDescent="0.2">
      <c r="B311" s="118" t="s">
        <v>20</v>
      </c>
      <c r="C311" s="118"/>
      <c r="D311" s="118"/>
      <c r="E311" s="101"/>
      <c r="F311" s="57"/>
    </row>
    <row r="312" spans="2:7" x14ac:dyDescent="0.2">
      <c r="B312" s="108"/>
      <c r="C312" s="108"/>
      <c r="D312" s="108"/>
      <c r="E312" s="101"/>
      <c r="F312" s="57"/>
    </row>
    <row r="313" spans="2:7" ht="10.5" x14ac:dyDescent="0.2">
      <c r="B313" s="110" t="s">
        <v>330</v>
      </c>
      <c r="C313" s="108"/>
      <c r="D313" s="108"/>
      <c r="E313" s="101"/>
      <c r="F313" s="57"/>
    </row>
    <row r="314" spans="2:7" x14ac:dyDescent="0.2">
      <c r="B314" s="67"/>
    </row>
    <row r="315" spans="2:7" x14ac:dyDescent="0.2">
      <c r="B315" s="67"/>
    </row>
    <row r="316" spans="2:7" x14ac:dyDescent="0.2">
      <c r="B316" s="67" t="s">
        <v>295</v>
      </c>
    </row>
    <row r="317" spans="2:7" x14ac:dyDescent="0.2">
      <c r="B317" s="67" t="s">
        <v>309</v>
      </c>
    </row>
    <row r="318" spans="2:7" x14ac:dyDescent="0.2">
      <c r="B318" s="67" t="s">
        <v>296</v>
      </c>
    </row>
    <row r="320" spans="2:7" ht="10.5" x14ac:dyDescent="0.25">
      <c r="B320" s="14" t="s">
        <v>11</v>
      </c>
      <c r="E320" s="8"/>
      <c r="G320" s="57"/>
    </row>
    <row r="321" spans="5:7" x14ac:dyDescent="0.2">
      <c r="E321" s="8"/>
      <c r="G321" s="57"/>
    </row>
    <row r="322" spans="5:7" x14ac:dyDescent="0.2">
      <c r="E322" s="8"/>
      <c r="G322" s="57"/>
    </row>
    <row r="323" spans="5:7" x14ac:dyDescent="0.2">
      <c r="E323" s="8"/>
      <c r="G323" s="57"/>
    </row>
    <row r="324" spans="5:7" x14ac:dyDescent="0.2">
      <c r="E324" s="8"/>
      <c r="G324" s="57"/>
    </row>
    <row r="325" spans="5:7" x14ac:dyDescent="0.2">
      <c r="E325" s="8"/>
      <c r="G325" s="57"/>
    </row>
    <row r="326" spans="5:7" x14ac:dyDescent="0.2">
      <c r="E326" s="8"/>
      <c r="G326" s="57"/>
    </row>
    <row r="327" spans="5:7" x14ac:dyDescent="0.2">
      <c r="E327" s="8"/>
      <c r="G327" s="57"/>
    </row>
    <row r="328" spans="5:7" x14ac:dyDescent="0.2">
      <c r="E328" s="8"/>
      <c r="G328" s="57"/>
    </row>
    <row r="329" spans="5:7" x14ac:dyDescent="0.2">
      <c r="E329" s="8"/>
      <c r="G329" s="57"/>
    </row>
    <row r="330" spans="5:7" x14ac:dyDescent="0.2">
      <c r="E330" s="8"/>
      <c r="G330" s="57"/>
    </row>
    <row r="331" spans="5:7" x14ac:dyDescent="0.2">
      <c r="E331" s="8"/>
      <c r="G331" s="57"/>
    </row>
    <row r="332" spans="5:7" x14ac:dyDescent="0.2">
      <c r="E332" s="8"/>
      <c r="G332" s="57"/>
    </row>
    <row r="333" spans="5:7" x14ac:dyDescent="0.2">
      <c r="E333" s="8"/>
      <c r="G333" s="57"/>
    </row>
    <row r="334" spans="5:7" x14ac:dyDescent="0.2">
      <c r="E334" s="8"/>
      <c r="G334" s="57"/>
    </row>
    <row r="335" spans="5:7" x14ac:dyDescent="0.2">
      <c r="E335" s="8"/>
      <c r="G335" s="57"/>
    </row>
    <row r="336" spans="5:7" x14ac:dyDescent="0.2">
      <c r="E336" s="8"/>
      <c r="G336" s="57"/>
    </row>
    <row r="337" spans="2:7" x14ac:dyDescent="0.2">
      <c r="E337" s="8"/>
      <c r="G337" s="57"/>
    </row>
    <row r="338" spans="2:7" ht="10.5" x14ac:dyDescent="0.2">
      <c r="B338" s="59" t="s">
        <v>282</v>
      </c>
      <c r="E338" s="8"/>
      <c r="G338" s="57"/>
    </row>
    <row r="339" spans="2:7" ht="10.5" x14ac:dyDescent="0.25">
      <c r="B339" s="60" t="s">
        <v>283</v>
      </c>
      <c r="E339" s="8"/>
      <c r="G339" s="57"/>
    </row>
    <row r="340" spans="2:7" x14ac:dyDescent="0.2">
      <c r="E340" s="8"/>
      <c r="G340" s="57"/>
    </row>
    <row r="341" spans="2:7" x14ac:dyDescent="0.2">
      <c r="E341" s="8"/>
      <c r="G341" s="57"/>
    </row>
    <row r="342" spans="2:7" x14ac:dyDescent="0.2">
      <c r="E342" s="8"/>
      <c r="G342" s="57"/>
    </row>
    <row r="343" spans="2:7" x14ac:dyDescent="0.2">
      <c r="E343" s="8"/>
      <c r="G343" s="57"/>
    </row>
    <row r="344" spans="2:7" x14ac:dyDescent="0.2">
      <c r="E344" s="8"/>
      <c r="G344" s="57"/>
    </row>
    <row r="345" spans="2:7" x14ac:dyDescent="0.2">
      <c r="E345" s="8"/>
      <c r="G345" s="57"/>
    </row>
    <row r="346" spans="2:7" x14ac:dyDescent="0.2">
      <c r="E346" s="8"/>
      <c r="G346" s="57"/>
    </row>
    <row r="347" spans="2:7" x14ac:dyDescent="0.2">
      <c r="E347" s="8"/>
      <c r="G347" s="57"/>
    </row>
    <row r="348" spans="2:7" x14ac:dyDescent="0.2">
      <c r="E348" s="8"/>
      <c r="G348" s="57"/>
    </row>
    <row r="349" spans="2:7" x14ac:dyDescent="0.2">
      <c r="E349" s="8"/>
      <c r="G349" s="57"/>
    </row>
    <row r="350" spans="2:7" x14ac:dyDescent="0.2">
      <c r="E350" s="8"/>
      <c r="G350" s="57"/>
    </row>
    <row r="351" spans="2:7" x14ac:dyDescent="0.2">
      <c r="E351" s="8"/>
      <c r="G351" s="57"/>
    </row>
    <row r="352" spans="2:7" x14ac:dyDescent="0.2">
      <c r="E352" s="8"/>
      <c r="G352" s="57"/>
    </row>
    <row r="353" spans="5:7" x14ac:dyDescent="0.2">
      <c r="E353" s="8"/>
      <c r="G353" s="57"/>
    </row>
    <row r="354" spans="5:7" x14ac:dyDescent="0.2">
      <c r="E354" s="8"/>
      <c r="G354" s="57"/>
    </row>
    <row r="355" spans="5:7" x14ac:dyDescent="0.2">
      <c r="E355" s="8"/>
      <c r="G355" s="57"/>
    </row>
    <row r="356" spans="5:7" x14ac:dyDescent="0.2">
      <c r="E356" s="8"/>
      <c r="G356" s="57"/>
    </row>
    <row r="357" spans="5:7" x14ac:dyDescent="0.2">
      <c r="E357" s="8"/>
      <c r="G357" s="57"/>
    </row>
    <row r="358" spans="5:7" x14ac:dyDescent="0.2">
      <c r="E358" s="8"/>
      <c r="G358" s="57"/>
    </row>
    <row r="359" spans="5:7" x14ac:dyDescent="0.2">
      <c r="E359" s="8"/>
      <c r="G359" s="57"/>
    </row>
    <row r="360" spans="5:7" x14ac:dyDescent="0.2">
      <c r="E360" s="8"/>
      <c r="G360" s="57"/>
    </row>
    <row r="361" spans="5:7" x14ac:dyDescent="0.2">
      <c r="E361" s="8"/>
      <c r="G361" s="57"/>
    </row>
    <row r="362" spans="5:7" x14ac:dyDescent="0.2">
      <c r="E362" s="8"/>
      <c r="G362" s="57"/>
    </row>
    <row r="363" spans="5:7" x14ac:dyDescent="0.2">
      <c r="E363" s="8"/>
      <c r="G363" s="57"/>
    </row>
    <row r="364" spans="5:7" x14ac:dyDescent="0.2">
      <c r="E364" s="8"/>
      <c r="G364" s="57"/>
    </row>
    <row r="365" spans="5:7" x14ac:dyDescent="0.2">
      <c r="E365" s="8"/>
      <c r="G365" s="57"/>
    </row>
    <row r="366" spans="5:7" x14ac:dyDescent="0.2">
      <c r="E366" s="8"/>
      <c r="G366" s="57"/>
    </row>
    <row r="367" spans="5:7" x14ac:dyDescent="0.2">
      <c r="E367" s="8"/>
      <c r="G367" s="57"/>
    </row>
    <row r="368" spans="5:7" x14ac:dyDescent="0.2">
      <c r="E368" s="8"/>
      <c r="G368" s="57"/>
    </row>
    <row r="369" spans="5:7" x14ac:dyDescent="0.2">
      <c r="E369" s="8"/>
      <c r="G369" s="57"/>
    </row>
    <row r="370" spans="5:7" x14ac:dyDescent="0.2">
      <c r="E370" s="8"/>
      <c r="G370" s="57"/>
    </row>
    <row r="371" spans="5:7" x14ac:dyDescent="0.2">
      <c r="E371" s="8"/>
      <c r="G371" s="57"/>
    </row>
    <row r="372" spans="5:7" x14ac:dyDescent="0.2">
      <c r="E372" s="8"/>
      <c r="G372" s="57"/>
    </row>
    <row r="373" spans="5:7" x14ac:dyDescent="0.2">
      <c r="E373" s="8"/>
      <c r="G373" s="57"/>
    </row>
    <row r="374" spans="5:7" x14ac:dyDescent="0.2">
      <c r="E374" s="8"/>
      <c r="G374" s="57"/>
    </row>
    <row r="375" spans="5:7" x14ac:dyDescent="0.2">
      <c r="E375" s="8"/>
      <c r="G375" s="57"/>
    </row>
    <row r="376" spans="5:7" x14ac:dyDescent="0.2">
      <c r="E376" s="8"/>
      <c r="G376" s="57"/>
    </row>
    <row r="377" spans="5:7" x14ac:dyDescent="0.2">
      <c r="E377" s="8"/>
      <c r="G377" s="57"/>
    </row>
    <row r="378" spans="5:7" x14ac:dyDescent="0.2">
      <c r="E378" s="8"/>
      <c r="G378" s="57"/>
    </row>
    <row r="379" spans="5:7" x14ac:dyDescent="0.2">
      <c r="E379" s="8"/>
      <c r="G379" s="57"/>
    </row>
    <row r="380" spans="5:7" x14ac:dyDescent="0.2">
      <c r="E380" s="8"/>
      <c r="G380" s="57"/>
    </row>
    <row r="381" spans="5:7" x14ac:dyDescent="0.2">
      <c r="E381" s="8"/>
      <c r="G381" s="57"/>
    </row>
    <row r="382" spans="5:7" x14ac:dyDescent="0.2">
      <c r="E382" s="8"/>
      <c r="G382" s="57"/>
    </row>
    <row r="383" spans="5:7" x14ac:dyDescent="0.2">
      <c r="E383" s="8"/>
      <c r="G383" s="57"/>
    </row>
    <row r="384" spans="5:7" x14ac:dyDescent="0.2">
      <c r="E384" s="8"/>
      <c r="G384" s="57"/>
    </row>
    <row r="385" spans="5:7" x14ac:dyDescent="0.2">
      <c r="E385" s="8"/>
      <c r="G385" s="57"/>
    </row>
    <row r="386" spans="5:7" x14ac:dyDescent="0.2">
      <c r="E386" s="8"/>
      <c r="G386" s="57"/>
    </row>
    <row r="387" spans="5:7" x14ac:dyDescent="0.2">
      <c r="E387" s="8"/>
      <c r="G387" s="57"/>
    </row>
    <row r="388" spans="5:7" x14ac:dyDescent="0.2">
      <c r="E388" s="8"/>
      <c r="G388" s="57"/>
    </row>
    <row r="389" spans="5:7" x14ac:dyDescent="0.2">
      <c r="E389" s="8"/>
      <c r="G389" s="57"/>
    </row>
    <row r="390" spans="5:7" x14ac:dyDescent="0.2">
      <c r="E390" s="8"/>
      <c r="G390" s="57"/>
    </row>
    <row r="391" spans="5:7" x14ac:dyDescent="0.2">
      <c r="E391" s="8"/>
      <c r="G391" s="57"/>
    </row>
    <row r="392" spans="5:7" x14ac:dyDescent="0.2">
      <c r="E392" s="8"/>
      <c r="G392" s="57"/>
    </row>
    <row r="393" spans="5:7" x14ac:dyDescent="0.2">
      <c r="E393" s="8"/>
      <c r="G393" s="57"/>
    </row>
    <row r="394" spans="5:7" x14ac:dyDescent="0.2">
      <c r="E394" s="8"/>
      <c r="G394" s="57"/>
    </row>
    <row r="395" spans="5:7" x14ac:dyDescent="0.2">
      <c r="E395" s="8"/>
      <c r="G395" s="57"/>
    </row>
    <row r="396" spans="5:7" x14ac:dyDescent="0.2">
      <c r="E396" s="8"/>
      <c r="G396" s="57"/>
    </row>
    <row r="397" spans="5:7" x14ac:dyDescent="0.2">
      <c r="E397" s="8"/>
      <c r="G397" s="57"/>
    </row>
    <row r="398" spans="5:7" x14ac:dyDescent="0.2">
      <c r="E398" s="8"/>
      <c r="G398" s="57"/>
    </row>
    <row r="399" spans="5:7" x14ac:dyDescent="0.2">
      <c r="E399" s="8"/>
      <c r="G399" s="57"/>
    </row>
    <row r="400" spans="5:7" x14ac:dyDescent="0.2">
      <c r="E400" s="8"/>
      <c r="G400" s="57"/>
    </row>
    <row r="401" spans="5:7" x14ac:dyDescent="0.2">
      <c r="E401" s="8"/>
      <c r="G401" s="57"/>
    </row>
    <row r="402" spans="5:7" x14ac:dyDescent="0.2">
      <c r="E402" s="8"/>
      <c r="G402" s="57"/>
    </row>
    <row r="403" spans="5:7" x14ac:dyDescent="0.2">
      <c r="E403" s="8"/>
      <c r="G403" s="57"/>
    </row>
    <row r="404" spans="5:7" x14ac:dyDescent="0.2">
      <c r="E404" s="8"/>
      <c r="G404" s="57"/>
    </row>
    <row r="405" spans="5:7" x14ac:dyDescent="0.2">
      <c r="E405" s="8"/>
      <c r="G405" s="57"/>
    </row>
    <row r="406" spans="5:7" x14ac:dyDescent="0.2">
      <c r="E406" s="8"/>
      <c r="G406" s="57"/>
    </row>
    <row r="407" spans="5:7" x14ac:dyDescent="0.2">
      <c r="E407" s="8"/>
      <c r="G407" s="57"/>
    </row>
    <row r="408" spans="5:7" x14ac:dyDescent="0.2">
      <c r="E408" s="8"/>
      <c r="G408" s="57"/>
    </row>
    <row r="409" spans="5:7" x14ac:dyDescent="0.2">
      <c r="E409" s="8"/>
      <c r="G409" s="57"/>
    </row>
    <row r="410" spans="5:7" x14ac:dyDescent="0.2">
      <c r="E410" s="8"/>
      <c r="G410" s="57"/>
    </row>
    <row r="411" spans="5:7" x14ac:dyDescent="0.2">
      <c r="E411" s="8"/>
      <c r="G411" s="57"/>
    </row>
    <row r="412" spans="5:7" x14ac:dyDescent="0.2">
      <c r="E412" s="8"/>
      <c r="G412" s="57"/>
    </row>
    <row r="413" spans="5:7" x14ac:dyDescent="0.2">
      <c r="E413" s="8"/>
      <c r="G413" s="57"/>
    </row>
    <row r="414" spans="5:7" x14ac:dyDescent="0.2">
      <c r="E414" s="8"/>
      <c r="G414" s="57"/>
    </row>
    <row r="415" spans="5:7" x14ac:dyDescent="0.2">
      <c r="E415" s="8"/>
      <c r="G415" s="57"/>
    </row>
    <row r="416" spans="5:7" x14ac:dyDescent="0.2">
      <c r="E416" s="8"/>
      <c r="G416" s="57"/>
    </row>
    <row r="417" spans="5:7" x14ac:dyDescent="0.2">
      <c r="E417" s="8"/>
      <c r="G417" s="57"/>
    </row>
    <row r="418" spans="5:7" x14ac:dyDescent="0.2">
      <c r="E418" s="8"/>
      <c r="G418" s="57"/>
    </row>
    <row r="419" spans="5:7" x14ac:dyDescent="0.2">
      <c r="E419" s="8"/>
      <c r="G419" s="57"/>
    </row>
    <row r="420" spans="5:7" x14ac:dyDescent="0.2">
      <c r="E420" s="8"/>
      <c r="G420" s="57"/>
    </row>
    <row r="421" spans="5:7" x14ac:dyDescent="0.2">
      <c r="E421" s="8"/>
      <c r="G421" s="57"/>
    </row>
    <row r="422" spans="5:7" x14ac:dyDescent="0.2">
      <c r="E422" s="8"/>
      <c r="G422" s="57"/>
    </row>
    <row r="423" spans="5:7" x14ac:dyDescent="0.2">
      <c r="E423" s="8"/>
      <c r="G423" s="57"/>
    </row>
    <row r="424" spans="5:7" x14ac:dyDescent="0.2">
      <c r="E424" s="8"/>
      <c r="G424" s="57"/>
    </row>
    <row r="425" spans="5:7" x14ac:dyDescent="0.2">
      <c r="E425" s="8"/>
      <c r="G425" s="57"/>
    </row>
    <row r="426" spans="5:7" x14ac:dyDescent="0.2">
      <c r="E426" s="8"/>
      <c r="G426" s="57"/>
    </row>
    <row r="427" spans="5:7" x14ac:dyDescent="0.2">
      <c r="E427" s="8"/>
      <c r="G427" s="57"/>
    </row>
    <row r="428" spans="5:7" x14ac:dyDescent="0.2">
      <c r="E428" s="8"/>
      <c r="G428" s="57"/>
    </row>
    <row r="429" spans="5:7" x14ac:dyDescent="0.2">
      <c r="E429" s="8"/>
      <c r="G429" s="57"/>
    </row>
    <row r="430" spans="5:7" x14ac:dyDescent="0.2">
      <c r="E430" s="8"/>
      <c r="G430" s="57"/>
    </row>
    <row r="431" spans="5:7" x14ac:dyDescent="0.2">
      <c r="E431" s="8"/>
      <c r="G431" s="57"/>
    </row>
    <row r="432" spans="5:7" x14ac:dyDescent="0.2">
      <c r="E432" s="8"/>
      <c r="G432" s="57"/>
    </row>
    <row r="433" spans="5:7" x14ac:dyDescent="0.2">
      <c r="E433" s="8"/>
      <c r="G433" s="57"/>
    </row>
    <row r="434" spans="5:7" x14ac:dyDescent="0.2">
      <c r="E434" s="8"/>
      <c r="G434" s="57"/>
    </row>
    <row r="435" spans="5:7" x14ac:dyDescent="0.2">
      <c r="E435" s="8"/>
      <c r="G435" s="57"/>
    </row>
    <row r="436" spans="5:7" x14ac:dyDescent="0.2">
      <c r="E436" s="8"/>
      <c r="G436" s="57"/>
    </row>
    <row r="437" spans="5:7" x14ac:dyDescent="0.2">
      <c r="E437" s="8"/>
      <c r="G437" s="57"/>
    </row>
    <row r="438" spans="5:7" x14ac:dyDescent="0.2">
      <c r="E438" s="8"/>
      <c r="G438" s="57"/>
    </row>
    <row r="439" spans="5:7" x14ac:dyDescent="0.2">
      <c r="E439" s="8"/>
      <c r="G439" s="57"/>
    </row>
    <row r="440" spans="5:7" x14ac:dyDescent="0.2">
      <c r="E440" s="8"/>
      <c r="G440" s="57"/>
    </row>
    <row r="441" spans="5:7" x14ac:dyDescent="0.2">
      <c r="E441" s="8"/>
      <c r="G441" s="57"/>
    </row>
    <row r="442" spans="5:7" x14ac:dyDescent="0.2">
      <c r="E442" s="8"/>
      <c r="G442" s="57"/>
    </row>
    <row r="443" spans="5:7" x14ac:dyDescent="0.2">
      <c r="E443" s="8"/>
      <c r="G443" s="57"/>
    </row>
    <row r="444" spans="5:7" x14ac:dyDescent="0.2">
      <c r="E444" s="8"/>
      <c r="G444" s="57"/>
    </row>
    <row r="445" spans="5:7" x14ac:dyDescent="0.2">
      <c r="E445" s="8"/>
      <c r="G445" s="57"/>
    </row>
    <row r="446" spans="5:7" x14ac:dyDescent="0.2">
      <c r="E446" s="8"/>
      <c r="G446" s="57"/>
    </row>
    <row r="447" spans="5:7" x14ac:dyDescent="0.2">
      <c r="E447" s="8"/>
      <c r="G447" s="57"/>
    </row>
    <row r="448" spans="5:7" x14ac:dyDescent="0.2">
      <c r="E448" s="8"/>
      <c r="G448" s="57"/>
    </row>
    <row r="449" spans="5:7" x14ac:dyDescent="0.2">
      <c r="E449" s="8"/>
      <c r="G449" s="57"/>
    </row>
    <row r="450" spans="5:7" x14ac:dyDescent="0.2">
      <c r="E450" s="8"/>
      <c r="G450" s="57"/>
    </row>
    <row r="451" spans="5:7" x14ac:dyDescent="0.2">
      <c r="E451" s="8"/>
      <c r="G451" s="57"/>
    </row>
    <row r="452" spans="5:7" x14ac:dyDescent="0.2">
      <c r="E452" s="8"/>
      <c r="G452" s="57"/>
    </row>
    <row r="453" spans="5:7" x14ac:dyDescent="0.2">
      <c r="E453" s="8"/>
      <c r="G453" s="57"/>
    </row>
    <row r="454" spans="5:7" x14ac:dyDescent="0.2">
      <c r="E454" s="8"/>
      <c r="G454" s="57"/>
    </row>
    <row r="455" spans="5:7" x14ac:dyDescent="0.2">
      <c r="E455" s="8"/>
      <c r="G455" s="57"/>
    </row>
    <row r="456" spans="5:7" x14ac:dyDescent="0.2">
      <c r="E456" s="8"/>
      <c r="G456" s="57"/>
    </row>
    <row r="457" spans="5:7" x14ac:dyDescent="0.2">
      <c r="E457" s="8"/>
      <c r="G457" s="57"/>
    </row>
    <row r="458" spans="5:7" x14ac:dyDescent="0.2">
      <c r="E458" s="8"/>
      <c r="G458" s="57"/>
    </row>
    <row r="459" spans="5:7" x14ac:dyDescent="0.2">
      <c r="E459" s="8"/>
      <c r="G459" s="57"/>
    </row>
    <row r="460" spans="5:7" x14ac:dyDescent="0.2">
      <c r="E460" s="8"/>
      <c r="G460" s="57"/>
    </row>
    <row r="461" spans="5:7" x14ac:dyDescent="0.2">
      <c r="E461" s="8"/>
      <c r="G461" s="57"/>
    </row>
    <row r="462" spans="5:7" x14ac:dyDescent="0.2">
      <c r="E462" s="8"/>
      <c r="G462" s="57"/>
    </row>
    <row r="463" spans="5:7" x14ac:dyDescent="0.2">
      <c r="E463" s="8"/>
      <c r="G463" s="57"/>
    </row>
    <row r="464" spans="5:7" x14ac:dyDescent="0.2">
      <c r="E464" s="8"/>
      <c r="G464" s="57"/>
    </row>
    <row r="465" spans="5:7" x14ac:dyDescent="0.2">
      <c r="E465" s="8"/>
      <c r="G465" s="57"/>
    </row>
    <row r="466" spans="5:7" x14ac:dyDescent="0.2">
      <c r="E466" s="8"/>
      <c r="G466" s="57"/>
    </row>
    <row r="467" spans="5:7" x14ac:dyDescent="0.2">
      <c r="E467" s="8"/>
      <c r="G467" s="57"/>
    </row>
    <row r="468" spans="5:7" x14ac:dyDescent="0.2">
      <c r="E468" s="8"/>
      <c r="G468" s="57"/>
    </row>
    <row r="469" spans="5:7" x14ac:dyDescent="0.2">
      <c r="E469" s="8"/>
      <c r="G469" s="57"/>
    </row>
    <row r="470" spans="5:7" x14ac:dyDescent="0.2">
      <c r="E470" s="8"/>
      <c r="G470" s="57"/>
    </row>
    <row r="471" spans="5:7" x14ac:dyDescent="0.2">
      <c r="E471" s="8"/>
      <c r="G471" s="57"/>
    </row>
    <row r="472" spans="5:7" x14ac:dyDescent="0.2">
      <c r="E472" s="8"/>
      <c r="G472" s="57"/>
    </row>
    <row r="473" spans="5:7" x14ac:dyDescent="0.2">
      <c r="E473" s="8"/>
      <c r="G473" s="57"/>
    </row>
    <row r="474" spans="5:7" x14ac:dyDescent="0.2">
      <c r="E474" s="8"/>
      <c r="G474" s="57"/>
    </row>
    <row r="475" spans="5:7" x14ac:dyDescent="0.2">
      <c r="E475" s="8"/>
      <c r="G475" s="57"/>
    </row>
    <row r="476" spans="5:7" x14ac:dyDescent="0.2">
      <c r="E476" s="8"/>
      <c r="G476" s="57"/>
    </row>
    <row r="477" spans="5:7" x14ac:dyDescent="0.2">
      <c r="E477" s="8"/>
      <c r="G477" s="57"/>
    </row>
    <row r="478" spans="5:7" x14ac:dyDescent="0.2">
      <c r="E478" s="8"/>
      <c r="G478" s="57"/>
    </row>
    <row r="479" spans="5:7" x14ac:dyDescent="0.2">
      <c r="E479" s="8"/>
      <c r="G479" s="57"/>
    </row>
    <row r="480" spans="5:7" x14ac:dyDescent="0.2">
      <c r="E480" s="8"/>
      <c r="G480" s="57"/>
    </row>
    <row r="481" spans="5:7" x14ac:dyDescent="0.2">
      <c r="E481" s="8"/>
      <c r="G481" s="57"/>
    </row>
    <row r="482" spans="5:7" x14ac:dyDescent="0.2">
      <c r="E482" s="8"/>
      <c r="G482" s="57"/>
    </row>
    <row r="483" spans="5:7" x14ac:dyDescent="0.2">
      <c r="E483" s="8"/>
      <c r="G483" s="57"/>
    </row>
    <row r="484" spans="5:7" x14ac:dyDescent="0.2">
      <c r="E484" s="8"/>
      <c r="G484" s="57"/>
    </row>
    <row r="485" spans="5:7" x14ac:dyDescent="0.2">
      <c r="E485" s="8"/>
      <c r="G485" s="57"/>
    </row>
    <row r="486" spans="5:7" x14ac:dyDescent="0.2">
      <c r="E486" s="8"/>
      <c r="G486" s="57"/>
    </row>
    <row r="487" spans="5:7" x14ac:dyDescent="0.2">
      <c r="E487" s="8"/>
      <c r="G487" s="57"/>
    </row>
    <row r="488" spans="5:7" x14ac:dyDescent="0.2">
      <c r="E488" s="8"/>
      <c r="G488" s="57"/>
    </row>
    <row r="489" spans="5:7" x14ac:dyDescent="0.2">
      <c r="E489" s="8"/>
      <c r="G489" s="57"/>
    </row>
    <row r="490" spans="5:7" x14ac:dyDescent="0.2">
      <c r="E490" s="8"/>
      <c r="G490" s="57"/>
    </row>
    <row r="491" spans="5:7" x14ac:dyDescent="0.2">
      <c r="E491" s="8"/>
      <c r="G491" s="57"/>
    </row>
    <row r="492" spans="5:7" x14ac:dyDescent="0.2">
      <c r="E492" s="8"/>
      <c r="G492" s="57"/>
    </row>
    <row r="493" spans="5:7" x14ac:dyDescent="0.2">
      <c r="E493" s="8"/>
      <c r="G493" s="57"/>
    </row>
    <row r="494" spans="5:7" x14ac:dyDescent="0.2">
      <c r="E494" s="8"/>
      <c r="G494" s="57"/>
    </row>
    <row r="495" spans="5:7" x14ac:dyDescent="0.2">
      <c r="E495" s="8"/>
      <c r="G495" s="57"/>
    </row>
    <row r="496" spans="5:7" x14ac:dyDescent="0.2">
      <c r="E496" s="8"/>
      <c r="G496" s="57"/>
    </row>
    <row r="497" spans="5:7" x14ac:dyDescent="0.2">
      <c r="E497" s="8"/>
      <c r="G497" s="57"/>
    </row>
    <row r="498" spans="5:7" x14ac:dyDescent="0.2">
      <c r="E498" s="8"/>
      <c r="G498" s="57"/>
    </row>
    <row r="499" spans="5:7" x14ac:dyDescent="0.2">
      <c r="E499" s="8"/>
      <c r="G499" s="57"/>
    </row>
    <row r="500" spans="5:7" x14ac:dyDescent="0.2">
      <c r="E500" s="8"/>
      <c r="G500" s="57"/>
    </row>
    <row r="501" spans="5:7" x14ac:dyDescent="0.2">
      <c r="E501" s="8"/>
      <c r="G501" s="57"/>
    </row>
    <row r="502" spans="5:7" x14ac:dyDescent="0.2">
      <c r="E502" s="8"/>
      <c r="G502" s="57"/>
    </row>
    <row r="503" spans="5:7" x14ac:dyDescent="0.2">
      <c r="E503" s="8"/>
      <c r="G503" s="57"/>
    </row>
    <row r="504" spans="5:7" x14ac:dyDescent="0.2">
      <c r="E504" s="8"/>
      <c r="G504" s="57"/>
    </row>
    <row r="505" spans="5:7" x14ac:dyDescent="0.2">
      <c r="E505" s="8"/>
      <c r="G505" s="57"/>
    </row>
    <row r="506" spans="5:7" x14ac:dyDescent="0.2">
      <c r="E506" s="8"/>
      <c r="G506" s="57"/>
    </row>
    <row r="507" spans="5:7" x14ac:dyDescent="0.2">
      <c r="E507" s="8"/>
      <c r="G507" s="57"/>
    </row>
    <row r="508" spans="5:7" x14ac:dyDescent="0.2">
      <c r="E508" s="8"/>
      <c r="G508" s="57"/>
    </row>
    <row r="509" spans="5:7" x14ac:dyDescent="0.2">
      <c r="E509" s="8"/>
      <c r="G509" s="57"/>
    </row>
    <row r="510" spans="5:7" x14ac:dyDescent="0.2">
      <c r="E510" s="8"/>
      <c r="G510" s="57"/>
    </row>
    <row r="511" spans="5:7" x14ac:dyDescent="0.2">
      <c r="E511" s="8"/>
      <c r="G511" s="57"/>
    </row>
    <row r="512" spans="5:7" x14ac:dyDescent="0.2">
      <c r="E512" s="8"/>
      <c r="G512" s="57"/>
    </row>
    <row r="513" spans="5:7" x14ac:dyDescent="0.2">
      <c r="E513" s="8"/>
      <c r="G513" s="57"/>
    </row>
    <row r="514" spans="5:7" x14ac:dyDescent="0.2">
      <c r="E514" s="8"/>
      <c r="G514" s="57"/>
    </row>
    <row r="515" spans="5:7" x14ac:dyDescent="0.2">
      <c r="E515" s="8"/>
      <c r="G515" s="57"/>
    </row>
    <row r="516" spans="5:7" x14ac:dyDescent="0.2">
      <c r="E516" s="8"/>
      <c r="G516" s="57"/>
    </row>
    <row r="517" spans="5:7" x14ac:dyDescent="0.2">
      <c r="E517" s="8"/>
      <c r="G517" s="57"/>
    </row>
    <row r="518" spans="5:7" x14ac:dyDescent="0.2">
      <c r="E518" s="8"/>
      <c r="G518" s="57"/>
    </row>
    <row r="519" spans="5:7" x14ac:dyDescent="0.2">
      <c r="E519" s="8"/>
      <c r="G519" s="57"/>
    </row>
    <row r="520" spans="5:7" x14ac:dyDescent="0.2">
      <c r="E520" s="8"/>
      <c r="G520" s="57"/>
    </row>
    <row r="521" spans="5:7" x14ac:dyDescent="0.2">
      <c r="E521" s="8"/>
      <c r="G521" s="57"/>
    </row>
    <row r="522" spans="5:7" x14ac:dyDescent="0.2">
      <c r="E522" s="8"/>
      <c r="G522" s="57"/>
    </row>
    <row r="523" spans="5:7" x14ac:dyDescent="0.2">
      <c r="E523" s="8"/>
      <c r="G523" s="57"/>
    </row>
    <row r="524" spans="5:7" x14ac:dyDescent="0.2">
      <c r="E524" s="8"/>
      <c r="G524" s="57"/>
    </row>
    <row r="525" spans="5:7" x14ac:dyDescent="0.2">
      <c r="E525" s="8"/>
      <c r="G525" s="57"/>
    </row>
    <row r="526" spans="5:7" x14ac:dyDescent="0.2">
      <c r="E526" s="8"/>
      <c r="G526" s="57"/>
    </row>
    <row r="527" spans="5:7" x14ac:dyDescent="0.2">
      <c r="E527" s="8"/>
      <c r="G527" s="57"/>
    </row>
    <row r="528" spans="5:7" x14ac:dyDescent="0.2">
      <c r="E528" s="8"/>
      <c r="G528" s="57"/>
    </row>
    <row r="529" spans="5:7" x14ac:dyDescent="0.2">
      <c r="E529" s="8"/>
      <c r="G529" s="57"/>
    </row>
    <row r="530" spans="5:7" x14ac:dyDescent="0.2">
      <c r="E530" s="8"/>
      <c r="G530" s="57"/>
    </row>
    <row r="531" spans="5:7" x14ac:dyDescent="0.2">
      <c r="E531" s="8"/>
      <c r="G531" s="57"/>
    </row>
    <row r="532" spans="5:7" x14ac:dyDescent="0.2">
      <c r="E532" s="8"/>
      <c r="G532" s="57"/>
    </row>
    <row r="533" spans="5:7" x14ac:dyDescent="0.2">
      <c r="E533" s="8"/>
      <c r="G533" s="57"/>
    </row>
    <row r="534" spans="5:7" x14ac:dyDescent="0.2">
      <c r="E534" s="8"/>
      <c r="G534" s="57"/>
    </row>
    <row r="535" spans="5:7" x14ac:dyDescent="0.2">
      <c r="E535" s="8"/>
      <c r="G535" s="57"/>
    </row>
    <row r="536" spans="5:7" x14ac:dyDescent="0.2">
      <c r="E536" s="8"/>
      <c r="G536" s="57"/>
    </row>
    <row r="537" spans="5:7" x14ac:dyDescent="0.2">
      <c r="E537" s="8"/>
      <c r="G537" s="57"/>
    </row>
    <row r="538" spans="5:7" x14ac:dyDescent="0.2">
      <c r="E538" s="8"/>
      <c r="G538" s="57"/>
    </row>
    <row r="539" spans="5:7" x14ac:dyDescent="0.2">
      <c r="E539" s="8"/>
      <c r="G539" s="57"/>
    </row>
    <row r="540" spans="5:7" x14ac:dyDescent="0.2">
      <c r="E540" s="8"/>
      <c r="G540" s="57"/>
    </row>
    <row r="541" spans="5:7" x14ac:dyDescent="0.2">
      <c r="E541" s="8"/>
      <c r="G541" s="57"/>
    </row>
    <row r="542" spans="5:7" x14ac:dyDescent="0.2">
      <c r="E542" s="8"/>
      <c r="G542" s="57"/>
    </row>
    <row r="543" spans="5:7" x14ac:dyDescent="0.2">
      <c r="E543" s="8"/>
      <c r="G543" s="57"/>
    </row>
    <row r="544" spans="5:7" x14ac:dyDescent="0.2">
      <c r="E544" s="8"/>
      <c r="G544" s="57"/>
    </row>
    <row r="545" spans="5:7" x14ac:dyDescent="0.2">
      <c r="E545" s="8"/>
      <c r="G545" s="57"/>
    </row>
    <row r="546" spans="5:7" x14ac:dyDescent="0.2">
      <c r="E546" s="8"/>
      <c r="G546" s="57"/>
    </row>
    <row r="547" spans="5:7" x14ac:dyDescent="0.2">
      <c r="E547" s="8"/>
      <c r="G547" s="57"/>
    </row>
    <row r="548" spans="5:7" x14ac:dyDescent="0.2">
      <c r="E548" s="8"/>
      <c r="G548" s="57"/>
    </row>
    <row r="549" spans="5:7" x14ac:dyDescent="0.2">
      <c r="E549" s="8"/>
      <c r="G549" s="57"/>
    </row>
    <row r="550" spans="5:7" x14ac:dyDescent="0.2">
      <c r="E550" s="8"/>
      <c r="G550" s="57"/>
    </row>
    <row r="551" spans="5:7" x14ac:dyDescent="0.2">
      <c r="E551" s="8"/>
      <c r="G551" s="57"/>
    </row>
    <row r="552" spans="5:7" x14ac:dyDescent="0.2">
      <c r="E552" s="8"/>
      <c r="G552" s="57"/>
    </row>
    <row r="553" spans="5:7" x14ac:dyDescent="0.2">
      <c r="E553" s="8"/>
      <c r="G553" s="57"/>
    </row>
    <row r="554" spans="5:7" x14ac:dyDescent="0.2">
      <c r="E554" s="8"/>
      <c r="G554" s="57"/>
    </row>
    <row r="555" spans="5:7" x14ac:dyDescent="0.2">
      <c r="E555" s="8"/>
      <c r="G555" s="57"/>
    </row>
    <row r="556" spans="5:7" x14ac:dyDescent="0.2">
      <c r="E556" s="8"/>
      <c r="G556" s="57"/>
    </row>
    <row r="557" spans="5:7" x14ac:dyDescent="0.2">
      <c r="E557" s="8"/>
      <c r="G557" s="57"/>
    </row>
    <row r="558" spans="5:7" x14ac:dyDescent="0.2">
      <c r="E558" s="8"/>
      <c r="G558" s="57"/>
    </row>
    <row r="559" spans="5:7" x14ac:dyDescent="0.2">
      <c r="E559" s="8"/>
      <c r="G559" s="57"/>
    </row>
    <row r="560" spans="5:7" x14ac:dyDescent="0.2">
      <c r="E560" s="8"/>
      <c r="G560" s="57"/>
    </row>
    <row r="561" spans="5:7" x14ac:dyDescent="0.2">
      <c r="E561" s="8"/>
      <c r="G561" s="57"/>
    </row>
    <row r="562" spans="5:7" x14ac:dyDescent="0.2">
      <c r="E562" s="8"/>
      <c r="G562" s="57"/>
    </row>
    <row r="563" spans="5:7" x14ac:dyDescent="0.2">
      <c r="E563" s="8"/>
      <c r="G563" s="57"/>
    </row>
    <row r="564" spans="5:7" x14ac:dyDescent="0.2">
      <c r="E564" s="8"/>
      <c r="G564" s="57"/>
    </row>
    <row r="565" spans="5:7" x14ac:dyDescent="0.2">
      <c r="E565" s="8"/>
      <c r="G565" s="57"/>
    </row>
    <row r="566" spans="5:7" x14ac:dyDescent="0.2">
      <c r="E566" s="8"/>
      <c r="G566" s="57"/>
    </row>
    <row r="567" spans="5:7" x14ac:dyDescent="0.2">
      <c r="E567" s="8"/>
      <c r="G567" s="57"/>
    </row>
    <row r="568" spans="5:7" x14ac:dyDescent="0.2">
      <c r="E568" s="8"/>
      <c r="G568" s="57"/>
    </row>
    <row r="569" spans="5:7" x14ac:dyDescent="0.2">
      <c r="E569" s="8"/>
      <c r="G569" s="57"/>
    </row>
    <row r="570" spans="5:7" x14ac:dyDescent="0.2">
      <c r="E570" s="8"/>
      <c r="G570" s="57"/>
    </row>
    <row r="571" spans="5:7" x14ac:dyDescent="0.2">
      <c r="E571" s="8"/>
      <c r="G571" s="57"/>
    </row>
    <row r="572" spans="5:7" x14ac:dyDescent="0.2">
      <c r="E572" s="8"/>
      <c r="G572" s="57"/>
    </row>
    <row r="573" spans="5:7" x14ac:dyDescent="0.2">
      <c r="E573" s="8"/>
      <c r="G573" s="57"/>
    </row>
    <row r="574" spans="5:7" x14ac:dyDescent="0.2">
      <c r="E574" s="8"/>
      <c r="G574" s="57"/>
    </row>
    <row r="575" spans="5:7" x14ac:dyDescent="0.2">
      <c r="E575" s="8"/>
      <c r="G575" s="57"/>
    </row>
    <row r="576" spans="5:7" x14ac:dyDescent="0.2">
      <c r="E576" s="8"/>
      <c r="G576" s="57"/>
    </row>
    <row r="577" spans="5:7" x14ac:dyDescent="0.2">
      <c r="E577" s="8"/>
      <c r="G577" s="57"/>
    </row>
    <row r="578" spans="5:7" x14ac:dyDescent="0.2">
      <c r="E578" s="8"/>
      <c r="G578" s="57"/>
    </row>
    <row r="579" spans="5:7" x14ac:dyDescent="0.2">
      <c r="E579" s="8"/>
      <c r="G579" s="57"/>
    </row>
    <row r="580" spans="5:7" x14ac:dyDescent="0.2">
      <c r="E580" s="8"/>
      <c r="G580" s="57"/>
    </row>
    <row r="581" spans="5:7" x14ac:dyDescent="0.2">
      <c r="E581" s="8"/>
      <c r="G581" s="57"/>
    </row>
    <row r="582" spans="5:7" x14ac:dyDescent="0.2">
      <c r="E582" s="8"/>
      <c r="G582" s="57"/>
    </row>
    <row r="583" spans="5:7" x14ac:dyDescent="0.2">
      <c r="E583" s="8"/>
      <c r="G583" s="57"/>
    </row>
    <row r="584" spans="5:7" x14ac:dyDescent="0.2">
      <c r="E584" s="8"/>
      <c r="G584" s="57"/>
    </row>
    <row r="585" spans="5:7" x14ac:dyDescent="0.2">
      <c r="E585" s="8"/>
      <c r="G585" s="57"/>
    </row>
    <row r="586" spans="5:7" x14ac:dyDescent="0.2">
      <c r="E586" s="8"/>
      <c r="G586" s="57"/>
    </row>
    <row r="587" spans="5:7" x14ac:dyDescent="0.2">
      <c r="E587" s="8"/>
      <c r="G587" s="57"/>
    </row>
    <row r="588" spans="5:7" x14ac:dyDescent="0.2">
      <c r="E588" s="8"/>
      <c r="G588" s="57"/>
    </row>
    <row r="589" spans="5:7" x14ac:dyDescent="0.2">
      <c r="E589" s="8"/>
      <c r="G589" s="57"/>
    </row>
    <row r="590" spans="5:7" x14ac:dyDescent="0.2">
      <c r="E590" s="8"/>
      <c r="G590" s="57"/>
    </row>
    <row r="591" spans="5:7" x14ac:dyDescent="0.2">
      <c r="E591" s="8"/>
      <c r="G591" s="57"/>
    </row>
    <row r="592" spans="5:7" x14ac:dyDescent="0.2">
      <c r="E592" s="8"/>
      <c r="G592" s="57"/>
    </row>
    <row r="593" spans="5:7" x14ac:dyDescent="0.2">
      <c r="E593" s="8"/>
      <c r="G593" s="57"/>
    </row>
    <row r="594" spans="5:7" x14ac:dyDescent="0.2">
      <c r="E594" s="8"/>
      <c r="G594" s="57"/>
    </row>
    <row r="595" spans="5:7" x14ac:dyDescent="0.2">
      <c r="E595" s="8"/>
      <c r="G595" s="57"/>
    </row>
    <row r="596" spans="5:7" x14ac:dyDescent="0.2">
      <c r="E596" s="8"/>
      <c r="G596" s="57"/>
    </row>
    <row r="597" spans="5:7" x14ac:dyDescent="0.2">
      <c r="E597" s="8"/>
      <c r="G597" s="57"/>
    </row>
    <row r="598" spans="5:7" x14ac:dyDescent="0.2">
      <c r="E598" s="8"/>
      <c r="G598" s="57"/>
    </row>
    <row r="599" spans="5:7" x14ac:dyDescent="0.2">
      <c r="E599" s="8"/>
      <c r="G599" s="57"/>
    </row>
    <row r="600" spans="5:7" x14ac:dyDescent="0.2">
      <c r="E600" s="8"/>
      <c r="G600" s="57"/>
    </row>
    <row r="601" spans="5:7" x14ac:dyDescent="0.2">
      <c r="E601" s="8"/>
      <c r="G601" s="57"/>
    </row>
    <row r="602" spans="5:7" x14ac:dyDescent="0.2">
      <c r="E602" s="8"/>
      <c r="G602" s="57"/>
    </row>
    <row r="603" spans="5:7" x14ac:dyDescent="0.2">
      <c r="E603" s="8"/>
      <c r="G603" s="57"/>
    </row>
    <row r="604" spans="5:7" x14ac:dyDescent="0.2">
      <c r="E604" s="8"/>
      <c r="G604" s="57"/>
    </row>
    <row r="605" spans="5:7" x14ac:dyDescent="0.2">
      <c r="E605" s="8"/>
      <c r="G605" s="57"/>
    </row>
    <row r="606" spans="5:7" x14ac:dyDescent="0.2">
      <c r="E606" s="8"/>
      <c r="G606" s="57"/>
    </row>
    <row r="607" spans="5:7" x14ac:dyDescent="0.2">
      <c r="E607" s="8"/>
      <c r="G607" s="57"/>
    </row>
    <row r="608" spans="5:7" x14ac:dyDescent="0.2">
      <c r="E608" s="8"/>
      <c r="G608" s="57"/>
    </row>
    <row r="609" spans="5:7" x14ac:dyDescent="0.2">
      <c r="E609" s="8"/>
      <c r="G609" s="57"/>
    </row>
    <row r="610" spans="5:7" x14ac:dyDescent="0.2">
      <c r="E610" s="8"/>
      <c r="G610" s="57"/>
    </row>
    <row r="611" spans="5:7" x14ac:dyDescent="0.2">
      <c r="E611" s="8"/>
      <c r="G611" s="57"/>
    </row>
    <row r="612" spans="5:7" x14ac:dyDescent="0.2">
      <c r="E612" s="8"/>
      <c r="G612" s="57"/>
    </row>
    <row r="613" spans="5:7" x14ac:dyDescent="0.2">
      <c r="E613" s="8"/>
      <c r="G613" s="57"/>
    </row>
    <row r="614" spans="5:7" x14ac:dyDescent="0.2">
      <c r="E614" s="8"/>
      <c r="G614" s="57"/>
    </row>
    <row r="615" spans="5:7" x14ac:dyDescent="0.2">
      <c r="E615" s="8"/>
      <c r="G615" s="57"/>
    </row>
    <row r="616" spans="5:7" x14ac:dyDescent="0.2">
      <c r="E616" s="8"/>
      <c r="G616" s="57"/>
    </row>
    <row r="617" spans="5:7" x14ac:dyDescent="0.2">
      <c r="E617" s="8"/>
      <c r="G617" s="57"/>
    </row>
    <row r="618" spans="5:7" x14ac:dyDescent="0.2">
      <c r="E618" s="8"/>
      <c r="G618" s="57"/>
    </row>
    <row r="619" spans="5:7" x14ac:dyDescent="0.2">
      <c r="E619" s="8"/>
      <c r="G619" s="57"/>
    </row>
    <row r="620" spans="5:7" x14ac:dyDescent="0.2">
      <c r="E620" s="8"/>
      <c r="G620" s="57"/>
    </row>
    <row r="621" spans="5:7" x14ac:dyDescent="0.2">
      <c r="E621" s="8"/>
      <c r="G621" s="57"/>
    </row>
    <row r="622" spans="5:7" x14ac:dyDescent="0.2">
      <c r="E622" s="8"/>
      <c r="G622" s="57"/>
    </row>
    <row r="623" spans="5:7" x14ac:dyDescent="0.2">
      <c r="E623" s="8"/>
      <c r="G623" s="57"/>
    </row>
    <row r="624" spans="5:7" x14ac:dyDescent="0.2">
      <c r="E624" s="8"/>
      <c r="G624" s="57"/>
    </row>
    <row r="625" spans="5:7" x14ac:dyDescent="0.2">
      <c r="E625" s="8"/>
      <c r="G625" s="57"/>
    </row>
    <row r="626" spans="5:7" x14ac:dyDescent="0.2">
      <c r="E626" s="8"/>
      <c r="G626" s="57"/>
    </row>
    <row r="627" spans="5:7" x14ac:dyDescent="0.2">
      <c r="E627" s="8"/>
      <c r="G627" s="57"/>
    </row>
    <row r="628" spans="5:7" x14ac:dyDescent="0.2">
      <c r="E628" s="8"/>
      <c r="G628" s="57"/>
    </row>
    <row r="629" spans="5:7" x14ac:dyDescent="0.2">
      <c r="E629" s="8"/>
      <c r="G629" s="57"/>
    </row>
    <row r="630" spans="5:7" x14ac:dyDescent="0.2">
      <c r="E630" s="8"/>
      <c r="G630" s="57"/>
    </row>
    <row r="631" spans="5:7" x14ac:dyDescent="0.2">
      <c r="E631" s="8"/>
      <c r="G631" s="57"/>
    </row>
    <row r="632" spans="5:7" x14ac:dyDescent="0.2">
      <c r="E632" s="8"/>
      <c r="G632" s="57"/>
    </row>
    <row r="633" spans="5:7" x14ac:dyDescent="0.2">
      <c r="E633" s="8"/>
      <c r="G633" s="57"/>
    </row>
    <row r="634" spans="5:7" x14ac:dyDescent="0.2">
      <c r="E634" s="8"/>
      <c r="G634" s="57"/>
    </row>
    <row r="635" spans="5:7" x14ac:dyDescent="0.2">
      <c r="E635" s="8"/>
      <c r="G635" s="57"/>
    </row>
    <row r="636" spans="5:7" x14ac:dyDescent="0.2">
      <c r="E636" s="8"/>
      <c r="G636" s="57"/>
    </row>
    <row r="637" spans="5:7" x14ac:dyDescent="0.2">
      <c r="E637" s="8"/>
      <c r="G637" s="57"/>
    </row>
    <row r="638" spans="5:7" x14ac:dyDescent="0.2">
      <c r="E638" s="8"/>
      <c r="G638" s="57"/>
    </row>
    <row r="639" spans="5:7" x14ac:dyDescent="0.2">
      <c r="E639" s="8"/>
      <c r="G639" s="57"/>
    </row>
    <row r="640" spans="5:7" x14ac:dyDescent="0.2">
      <c r="E640" s="8"/>
      <c r="G640" s="57"/>
    </row>
    <row r="641" spans="5:7" x14ac:dyDescent="0.2">
      <c r="E641" s="8"/>
      <c r="G641" s="57"/>
    </row>
    <row r="642" spans="5:7" x14ac:dyDescent="0.2">
      <c r="E642" s="8"/>
      <c r="G642" s="57"/>
    </row>
    <row r="643" spans="5:7" x14ac:dyDescent="0.2">
      <c r="E643" s="8"/>
      <c r="G643" s="57"/>
    </row>
    <row r="644" spans="5:7" x14ac:dyDescent="0.2">
      <c r="E644" s="8"/>
      <c r="G644" s="57"/>
    </row>
    <row r="645" spans="5:7" x14ac:dyDescent="0.2">
      <c r="E645" s="8"/>
      <c r="G645" s="57"/>
    </row>
    <row r="646" spans="5:7" x14ac:dyDescent="0.2">
      <c r="E646" s="8"/>
      <c r="G646" s="57"/>
    </row>
    <row r="647" spans="5:7" x14ac:dyDescent="0.2">
      <c r="E647" s="8"/>
      <c r="G647" s="57"/>
    </row>
    <row r="648" spans="5:7" x14ac:dyDescent="0.2">
      <c r="E648" s="8"/>
      <c r="G648" s="57"/>
    </row>
    <row r="649" spans="5:7" x14ac:dyDescent="0.2">
      <c r="E649" s="8"/>
      <c r="G649" s="57"/>
    </row>
    <row r="650" spans="5:7" x14ac:dyDescent="0.2">
      <c r="E650" s="8"/>
      <c r="G650" s="57"/>
    </row>
    <row r="651" spans="5:7" x14ac:dyDescent="0.2">
      <c r="E651" s="8"/>
      <c r="G651" s="57"/>
    </row>
    <row r="652" spans="5:7" x14ac:dyDescent="0.2">
      <c r="E652" s="8"/>
      <c r="G652" s="57"/>
    </row>
    <row r="653" spans="5:7" x14ac:dyDescent="0.2">
      <c r="E653" s="8"/>
      <c r="G653" s="57"/>
    </row>
    <row r="654" spans="5:7" x14ac:dyDescent="0.2">
      <c r="E654" s="8"/>
      <c r="G654" s="57"/>
    </row>
    <row r="655" spans="5:7" x14ac:dyDescent="0.2">
      <c r="E655" s="8"/>
      <c r="G655" s="57"/>
    </row>
    <row r="656" spans="5:7" x14ac:dyDescent="0.2">
      <c r="E656" s="8"/>
      <c r="G656" s="57"/>
    </row>
    <row r="657" spans="5:7" x14ac:dyDescent="0.2">
      <c r="E657" s="8"/>
      <c r="G657" s="57"/>
    </row>
    <row r="658" spans="5:7" x14ac:dyDescent="0.2">
      <c r="E658" s="8"/>
      <c r="G658" s="57"/>
    </row>
    <row r="659" spans="5:7" x14ac:dyDescent="0.2">
      <c r="E659" s="8"/>
      <c r="G659" s="57"/>
    </row>
    <row r="660" spans="5:7" x14ac:dyDescent="0.2">
      <c r="E660" s="8"/>
      <c r="G660" s="57"/>
    </row>
    <row r="661" spans="5:7" x14ac:dyDescent="0.2">
      <c r="E661" s="8"/>
      <c r="G661" s="57"/>
    </row>
    <row r="662" spans="5:7" x14ac:dyDescent="0.2">
      <c r="E662" s="8"/>
      <c r="G662" s="57"/>
    </row>
    <row r="663" spans="5:7" x14ac:dyDescent="0.2">
      <c r="E663" s="8"/>
      <c r="G663" s="57"/>
    </row>
    <row r="664" spans="5:7" x14ac:dyDescent="0.2">
      <c r="E664" s="8"/>
      <c r="G664" s="57"/>
    </row>
    <row r="665" spans="5:7" x14ac:dyDescent="0.2">
      <c r="E665" s="8"/>
      <c r="G665" s="57"/>
    </row>
    <row r="666" spans="5:7" x14ac:dyDescent="0.2">
      <c r="E666" s="8"/>
      <c r="G666" s="57"/>
    </row>
    <row r="667" spans="5:7" x14ac:dyDescent="0.2">
      <c r="E667" s="8"/>
      <c r="G667" s="57"/>
    </row>
    <row r="668" spans="5:7" x14ac:dyDescent="0.2">
      <c r="E668" s="8"/>
      <c r="G668" s="57"/>
    </row>
    <row r="669" spans="5:7" x14ac:dyDescent="0.2">
      <c r="E669" s="8"/>
      <c r="G669" s="57"/>
    </row>
    <row r="670" spans="5:7" x14ac:dyDescent="0.2">
      <c r="E670" s="8"/>
      <c r="G670" s="57"/>
    </row>
    <row r="671" spans="5:7" x14ac:dyDescent="0.2">
      <c r="E671" s="8"/>
      <c r="G671" s="57"/>
    </row>
    <row r="672" spans="5:7" x14ac:dyDescent="0.2">
      <c r="E672" s="8"/>
      <c r="G672" s="57"/>
    </row>
    <row r="673" spans="5:7" x14ac:dyDescent="0.2">
      <c r="E673" s="8"/>
      <c r="G673" s="57"/>
    </row>
    <row r="674" spans="5:7" x14ac:dyDescent="0.2">
      <c r="E674" s="8"/>
      <c r="G674" s="57"/>
    </row>
    <row r="675" spans="5:7" x14ac:dyDescent="0.2">
      <c r="E675" s="8"/>
      <c r="G675" s="57"/>
    </row>
    <row r="676" spans="5:7" x14ac:dyDescent="0.2">
      <c r="E676" s="8"/>
      <c r="G676" s="57"/>
    </row>
    <row r="677" spans="5:7" x14ac:dyDescent="0.2">
      <c r="E677" s="8"/>
      <c r="G677" s="57"/>
    </row>
    <row r="678" spans="5:7" x14ac:dyDescent="0.2">
      <c r="E678" s="8"/>
      <c r="G678" s="57"/>
    </row>
    <row r="679" spans="5:7" x14ac:dyDescent="0.2">
      <c r="E679" s="8"/>
      <c r="G679" s="57"/>
    </row>
    <row r="680" spans="5:7" x14ac:dyDescent="0.2">
      <c r="E680" s="8"/>
      <c r="G680" s="57"/>
    </row>
    <row r="681" spans="5:7" x14ac:dyDescent="0.2">
      <c r="E681" s="8"/>
      <c r="G681" s="57"/>
    </row>
    <row r="682" spans="5:7" x14ac:dyDescent="0.2">
      <c r="E682" s="8"/>
      <c r="G682" s="57"/>
    </row>
    <row r="683" spans="5:7" x14ac:dyDescent="0.2">
      <c r="E683" s="8"/>
      <c r="G683" s="57"/>
    </row>
    <row r="684" spans="5:7" x14ac:dyDescent="0.2">
      <c r="E684" s="8"/>
      <c r="G684" s="57"/>
    </row>
    <row r="685" spans="5:7" x14ac:dyDescent="0.2">
      <c r="E685" s="8"/>
      <c r="G685" s="57"/>
    </row>
    <row r="686" spans="5:7" x14ac:dyDescent="0.2">
      <c r="E686" s="8"/>
      <c r="G686" s="57"/>
    </row>
    <row r="687" spans="5:7" x14ac:dyDescent="0.2">
      <c r="E687" s="8"/>
      <c r="G687" s="57"/>
    </row>
    <row r="688" spans="5:7" x14ac:dyDescent="0.2">
      <c r="E688" s="8"/>
      <c r="G688" s="57"/>
    </row>
    <row r="689" spans="5:7" x14ac:dyDescent="0.2">
      <c r="E689" s="8"/>
      <c r="G689" s="57"/>
    </row>
    <row r="690" spans="5:7" x14ac:dyDescent="0.2">
      <c r="E690" s="8"/>
      <c r="G690" s="57"/>
    </row>
    <row r="691" spans="5:7" x14ac:dyDescent="0.2">
      <c r="E691" s="8"/>
      <c r="G691" s="57"/>
    </row>
    <row r="692" spans="5:7" x14ac:dyDescent="0.2">
      <c r="E692" s="8"/>
      <c r="G692" s="57"/>
    </row>
    <row r="693" spans="5:7" x14ac:dyDescent="0.2">
      <c r="E693" s="8"/>
      <c r="G693" s="57"/>
    </row>
    <row r="694" spans="5:7" x14ac:dyDescent="0.2">
      <c r="E694" s="8"/>
      <c r="G694" s="57"/>
    </row>
    <row r="695" spans="5:7" x14ac:dyDescent="0.2">
      <c r="E695" s="8"/>
      <c r="G695" s="57"/>
    </row>
    <row r="696" spans="5:7" x14ac:dyDescent="0.2">
      <c r="E696" s="8"/>
      <c r="G696" s="57"/>
    </row>
    <row r="697" spans="5:7" x14ac:dyDescent="0.2">
      <c r="E697" s="8"/>
      <c r="G697" s="57"/>
    </row>
    <row r="698" spans="5:7" x14ac:dyDescent="0.2">
      <c r="E698" s="8"/>
      <c r="G698" s="57"/>
    </row>
    <row r="699" spans="5:7" x14ac:dyDescent="0.2">
      <c r="E699" s="8"/>
      <c r="G699" s="57"/>
    </row>
    <row r="700" spans="5:7" x14ac:dyDescent="0.2">
      <c r="E700" s="8"/>
      <c r="G700" s="57"/>
    </row>
    <row r="701" spans="5:7" x14ac:dyDescent="0.2">
      <c r="E701" s="8"/>
      <c r="G701" s="57"/>
    </row>
    <row r="702" spans="5:7" x14ac:dyDescent="0.2">
      <c r="E702" s="8"/>
      <c r="G702" s="57"/>
    </row>
    <row r="703" spans="5:7" x14ac:dyDescent="0.2">
      <c r="E703" s="8"/>
      <c r="G703" s="57"/>
    </row>
    <row r="704" spans="5:7" x14ac:dyDescent="0.2">
      <c r="E704" s="8"/>
      <c r="G704" s="57"/>
    </row>
    <row r="705" spans="5:7" x14ac:dyDescent="0.2">
      <c r="E705" s="8"/>
      <c r="G705" s="57"/>
    </row>
    <row r="706" spans="5:7" x14ac:dyDescent="0.2">
      <c r="E706" s="8"/>
      <c r="G706" s="57"/>
    </row>
    <row r="707" spans="5:7" x14ac:dyDescent="0.2">
      <c r="E707" s="8"/>
      <c r="G707" s="57"/>
    </row>
    <row r="708" spans="5:7" x14ac:dyDescent="0.2">
      <c r="E708" s="8"/>
      <c r="G708" s="57"/>
    </row>
    <row r="709" spans="5:7" x14ac:dyDescent="0.2">
      <c r="E709" s="8"/>
      <c r="G709" s="57"/>
    </row>
    <row r="710" spans="5:7" x14ac:dyDescent="0.2">
      <c r="E710" s="8"/>
      <c r="G710" s="57"/>
    </row>
    <row r="711" spans="5:7" x14ac:dyDescent="0.2">
      <c r="E711" s="8"/>
      <c r="G711" s="57"/>
    </row>
    <row r="712" spans="5:7" x14ac:dyDescent="0.2">
      <c r="E712" s="8"/>
      <c r="G712" s="57"/>
    </row>
    <row r="713" spans="5:7" x14ac:dyDescent="0.2">
      <c r="E713" s="8"/>
      <c r="G713" s="57"/>
    </row>
    <row r="714" spans="5:7" x14ac:dyDescent="0.2">
      <c r="E714" s="8"/>
      <c r="G714" s="57"/>
    </row>
    <row r="715" spans="5:7" x14ac:dyDescent="0.2">
      <c r="E715" s="8"/>
      <c r="G715" s="57"/>
    </row>
    <row r="716" spans="5:7" x14ac:dyDescent="0.2">
      <c r="E716" s="8"/>
      <c r="G716" s="57"/>
    </row>
    <row r="717" spans="5:7" x14ac:dyDescent="0.2">
      <c r="E717" s="8"/>
      <c r="G717" s="57"/>
    </row>
    <row r="718" spans="5:7" x14ac:dyDescent="0.2">
      <c r="E718" s="8"/>
      <c r="G718" s="57"/>
    </row>
    <row r="719" spans="5:7" x14ac:dyDescent="0.2">
      <c r="E719" s="8"/>
      <c r="G719" s="57"/>
    </row>
    <row r="720" spans="5:7" x14ac:dyDescent="0.2">
      <c r="E720" s="8"/>
      <c r="G720" s="57"/>
    </row>
    <row r="721" spans="5:7" x14ac:dyDescent="0.2">
      <c r="E721" s="8"/>
      <c r="G721" s="57"/>
    </row>
    <row r="722" spans="5:7" x14ac:dyDescent="0.2">
      <c r="E722" s="8"/>
      <c r="G722" s="57"/>
    </row>
    <row r="723" spans="5:7" x14ac:dyDescent="0.2">
      <c r="E723" s="8"/>
      <c r="G723" s="57"/>
    </row>
    <row r="724" spans="5:7" x14ac:dyDescent="0.2">
      <c r="E724" s="8"/>
      <c r="G724" s="57"/>
    </row>
    <row r="725" spans="5:7" x14ac:dyDescent="0.2">
      <c r="E725" s="8"/>
      <c r="G725" s="57"/>
    </row>
    <row r="726" spans="5:7" x14ac:dyDescent="0.2">
      <c r="E726" s="8"/>
      <c r="G726" s="57"/>
    </row>
    <row r="727" spans="5:7" x14ac:dyDescent="0.2">
      <c r="E727" s="8"/>
      <c r="G727" s="57"/>
    </row>
    <row r="728" spans="5:7" x14ac:dyDescent="0.2">
      <c r="E728" s="8"/>
      <c r="G728" s="57"/>
    </row>
    <row r="729" spans="5:7" x14ac:dyDescent="0.2">
      <c r="E729" s="8"/>
      <c r="G729" s="57"/>
    </row>
    <row r="730" spans="5:7" x14ac:dyDescent="0.2">
      <c r="E730" s="8"/>
      <c r="G730" s="57"/>
    </row>
    <row r="731" spans="5:7" x14ac:dyDescent="0.2">
      <c r="E731" s="8"/>
      <c r="G731" s="57"/>
    </row>
    <row r="732" spans="5:7" x14ac:dyDescent="0.2">
      <c r="E732" s="8"/>
      <c r="G732" s="57"/>
    </row>
    <row r="733" spans="5:7" x14ac:dyDescent="0.2">
      <c r="E733" s="8"/>
      <c r="G733" s="57"/>
    </row>
    <row r="734" spans="5:7" x14ac:dyDescent="0.2">
      <c r="E734" s="8"/>
      <c r="G734" s="57"/>
    </row>
    <row r="735" spans="5:7" x14ac:dyDescent="0.2">
      <c r="E735" s="8"/>
      <c r="G735" s="57"/>
    </row>
    <row r="736" spans="5:7" x14ac:dyDescent="0.2">
      <c r="E736" s="8"/>
      <c r="G736" s="57"/>
    </row>
    <row r="737" spans="5:7" x14ac:dyDescent="0.2">
      <c r="E737" s="8"/>
      <c r="G737" s="57"/>
    </row>
    <row r="738" spans="5:7" x14ac:dyDescent="0.2">
      <c r="E738" s="8"/>
      <c r="G738" s="57"/>
    </row>
    <row r="739" spans="5:7" x14ac:dyDescent="0.2">
      <c r="E739" s="8"/>
      <c r="G739" s="57"/>
    </row>
    <row r="740" spans="5:7" x14ac:dyDescent="0.2">
      <c r="E740" s="8"/>
      <c r="G740" s="57"/>
    </row>
    <row r="741" spans="5:7" x14ac:dyDescent="0.2">
      <c r="E741" s="8"/>
      <c r="G741" s="57"/>
    </row>
    <row r="742" spans="5:7" x14ac:dyDescent="0.2">
      <c r="E742" s="8"/>
      <c r="G742" s="57"/>
    </row>
    <row r="743" spans="5:7" x14ac:dyDescent="0.2">
      <c r="E743" s="8"/>
      <c r="G743" s="57"/>
    </row>
    <row r="744" spans="5:7" x14ac:dyDescent="0.2">
      <c r="E744" s="8"/>
      <c r="G744" s="57"/>
    </row>
    <row r="745" spans="5:7" x14ac:dyDescent="0.2">
      <c r="E745" s="8"/>
      <c r="G745" s="57"/>
    </row>
    <row r="746" spans="5:7" x14ac:dyDescent="0.2">
      <c r="E746" s="8"/>
      <c r="G746" s="57"/>
    </row>
    <row r="747" spans="5:7" x14ac:dyDescent="0.2">
      <c r="E747" s="8"/>
      <c r="G747" s="57"/>
    </row>
  </sheetData>
  <mergeCells count="28">
    <mergeCell ref="F274:F275"/>
    <mergeCell ref="B1:C1"/>
    <mergeCell ref="B274:B275"/>
    <mergeCell ref="C274:C275"/>
    <mergeCell ref="D274:D275"/>
    <mergeCell ref="E274:E275"/>
    <mergeCell ref="F198:F199"/>
    <mergeCell ref="F201:F202"/>
    <mergeCell ref="F256:F257"/>
    <mergeCell ref="F266:F267"/>
    <mergeCell ref="F268:F269"/>
    <mergeCell ref="B311:D311"/>
    <mergeCell ref="B292:E292"/>
    <mergeCell ref="B297:B298"/>
    <mergeCell ref="C297:C298"/>
    <mergeCell ref="D297:D298"/>
    <mergeCell ref="B299:D299"/>
    <mergeCell ref="B281:F281"/>
    <mergeCell ref="B287:F287"/>
    <mergeCell ref="B304:F304"/>
    <mergeCell ref="B309:B310"/>
    <mergeCell ref="C309:C310"/>
    <mergeCell ref="D309:D310"/>
    <mergeCell ref="B285:B286"/>
    <mergeCell ref="C285:C286"/>
    <mergeCell ref="D285:D286"/>
    <mergeCell ref="E285:E286"/>
    <mergeCell ref="F285:F286"/>
  </mergeCells>
  <conditionalFormatting sqref="G1:G3 G5:G92 G94:G441">
    <cfRule type="cellIs" dxfId="0" priority="2" stopIfTrue="1" operator="between">
      <formula>0.009</formula>
      <formula>-0.009</formula>
    </cfRule>
  </conditionalFormatting>
  <hyperlinks>
    <hyperlink ref="A2" location="Index!A1" display="-" xr:uid="{23699286-0496-4DC3-A62B-058F6F03F78B}"/>
  </hyperlinks>
  <pageMargins left="0.7" right="0.7" top="0.75" bottom="0.75" header="0.3" footer="0.3"/>
  <pageSetup paperSize="9" scale="31" orientation="portrait" r:id="rId1"/>
  <headerFooter>
    <oddFooter>&amp;C&amp;1#&amp;"Calibri"&amp;10&amp;K000000RESTRICTED</oddFooter>
    <evenFooter>&amp;LPUBLIC</evenFooter>
    <firstFooter>&amp;LPUBLIC</firstFooter>
  </headerFooter>
  <rowBreaks count="2" manualBreakCount="2">
    <brk id="144" min="1" max="7" man="1"/>
    <brk id="356" min="1" max="7" man="1"/>
  </rowBreaks>
  <colBreaks count="1" manualBreakCount="1">
    <brk id="8" max="6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JBARB</vt:lpstr>
      <vt:lpstr>JBARB!Print_Area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