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2CFECD79-E35C-4ABE-97FA-868F017F3117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Index" sheetId="2" r:id="rId1"/>
    <sheet name="JBMMF" sheetId="3" r:id="rId2"/>
    <sheet name="JBOF" sheetId="4" r:id="rId3"/>
    <sheet name="JBLF" sheetId="5" r:id="rId4"/>
    <sheet name="JBN8-13" sheetId="6" r:id="rId5"/>
    <sheet name="JBLOW" sheetId="7" r:id="rId6"/>
    <sheet name="JBSHORT" sheetId="8" r:id="rId7"/>
  </sheets>
  <definedNames>
    <definedName name="_xlnm.Print_Area" localSheetId="3">JBLF!$B$1:$I$155</definedName>
    <definedName name="_xlnm.Print_Area" localSheetId="5">JBLOW!$B$1:$I$88</definedName>
    <definedName name="_xlnm.Print_Area" localSheetId="1">JBMMF!$B$1:$I$113</definedName>
    <definedName name="_xlnm.Print_Area" localSheetId="4">'JBN8-13'!$B$1:$I$53</definedName>
    <definedName name="_xlnm.Print_Area" localSheetId="2">JBOF!$B$1:$I$78</definedName>
    <definedName name="_xlnm.Print_Area" localSheetId="6">JBSHORT!$B$1:$I$84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8" l="1"/>
  <c r="F29" i="8"/>
  <c r="G24" i="8"/>
  <c r="F24" i="8"/>
  <c r="G21" i="8"/>
  <c r="G25" i="8" s="1"/>
  <c r="F21" i="8"/>
  <c r="F25" i="8" s="1"/>
  <c r="G12" i="8"/>
  <c r="F12" i="8"/>
  <c r="F33" i="8" s="1"/>
  <c r="G31" i="7"/>
  <c r="F31" i="7"/>
  <c r="G27" i="7"/>
  <c r="F27" i="7"/>
  <c r="G24" i="7"/>
  <c r="F24" i="7"/>
  <c r="F32" i="7" s="1"/>
  <c r="G9" i="7"/>
  <c r="F9" i="7"/>
  <c r="G9" i="6"/>
  <c r="G13" i="6" s="1"/>
  <c r="F9" i="6"/>
  <c r="F13" i="6" s="1"/>
  <c r="G96" i="5"/>
  <c r="F96" i="5"/>
  <c r="G92" i="5"/>
  <c r="F92" i="5"/>
  <c r="G77" i="5"/>
  <c r="F77" i="5"/>
  <c r="G43" i="5"/>
  <c r="F43" i="5"/>
  <c r="G10" i="4"/>
  <c r="G11" i="4" s="1"/>
  <c r="F10" i="4"/>
  <c r="F11" i="4" s="1"/>
  <c r="G56" i="3"/>
  <c r="F56" i="3"/>
  <c r="G53" i="3"/>
  <c r="F53" i="3"/>
  <c r="G49" i="3"/>
  <c r="F49" i="3"/>
  <c r="G44" i="3"/>
  <c r="F44" i="3"/>
  <c r="G26" i="3"/>
  <c r="F26" i="3"/>
  <c r="G106" i="5" l="1"/>
  <c r="F106" i="5"/>
  <c r="G33" i="8"/>
  <c r="F36" i="7"/>
  <c r="G29" i="4"/>
  <c r="G60" i="3"/>
  <c r="F15" i="8"/>
  <c r="G15" i="8"/>
  <c r="G36" i="7"/>
  <c r="G32" i="7"/>
  <c r="F12" i="7"/>
  <c r="G12" i="7"/>
  <c r="F93" i="5"/>
  <c r="G93" i="5"/>
  <c r="F29" i="4"/>
  <c r="F50" i="3"/>
  <c r="G50" i="3"/>
  <c r="F60" i="3"/>
</calcChain>
</file>

<file path=xl/sharedStrings.xml><?xml version="1.0" encoding="utf-8"?>
<sst xmlns="http://schemas.openxmlformats.org/spreadsheetml/2006/main" count="664" uniqueCount="325">
  <si>
    <t>Quantity</t>
  </si>
  <si>
    <t>Sr No.</t>
  </si>
  <si>
    <t>Short Name</t>
  </si>
  <si>
    <t>Scheme Name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</si>
  <si>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</si>
  <si>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</si>
  <si>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</si>
  <si>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</si>
  <si>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</si>
  <si>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</si>
  <si>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Money Market Fund</t>
  </si>
  <si>
    <t>JioBlackRock Overnight Fund</t>
  </si>
  <si>
    <t>JioBlackRock Liquid Fund</t>
  </si>
  <si>
    <t>JioBlackRock Nifty 8-13 yr G-Sec Index Fund</t>
  </si>
  <si>
    <t>JioBlackRock Low Duration Fund</t>
  </si>
  <si>
    <t>JioBlackRock Short Duration Fund</t>
  </si>
  <si>
    <t>Yield to Call ^</t>
  </si>
  <si>
    <t>Money Market Instruments</t>
  </si>
  <si>
    <t>Certificate of Deposit</t>
  </si>
  <si>
    <t>HDFC Bank Ltd (12-Mar-2026)</t>
  </si>
  <si>
    <t>INE040A16GN6</t>
  </si>
  <si>
    <t>CARE A1+</t>
  </si>
  <si>
    <t>Bank of Baroda (11-Mar-2026) **</t>
  </si>
  <si>
    <t>INE028A16HZ3</t>
  </si>
  <si>
    <t>IND A1+</t>
  </si>
  <si>
    <t>Punjab National Bank (09-Mar-2026) **</t>
  </si>
  <si>
    <t>INE160A16TT2</t>
  </si>
  <si>
    <t>National Bank For Agriculture &amp; Rural Development (10-Mar-2026) **</t>
  </si>
  <si>
    <t>INE261F16975</t>
  </si>
  <si>
    <t>CRISIL A1+</t>
  </si>
  <si>
    <t>Canara Bank (12-Mar-2026) **</t>
  </si>
  <si>
    <t>INE476A16B23</t>
  </si>
  <si>
    <t>Punjab National Bank (15-Dec-2026) **</t>
  </si>
  <si>
    <t>INE160A16TZ9</t>
  </si>
  <si>
    <t>Small Industries Development Bank of India (04-Feb-2027) **</t>
  </si>
  <si>
    <t>INE556F16BY8</t>
  </si>
  <si>
    <t>HDFC Bank Ltd (18-Feb-2026)</t>
  </si>
  <si>
    <t>INE040A16HZ8</t>
  </si>
  <si>
    <t>HDFC Bank Ltd (24-Mar-2026) **</t>
  </si>
  <si>
    <t>INE040A16GS5</t>
  </si>
  <si>
    <t>Export-Import Bank Of India (28-May-2026) **</t>
  </si>
  <si>
    <t>INE514E16CL5</t>
  </si>
  <si>
    <t>Punjab National Bank (05-Feb-2027) **</t>
  </si>
  <si>
    <t>INE160A16UE2</t>
  </si>
  <si>
    <t>Punjab National Bank (18-Mar-2026)</t>
  </si>
  <si>
    <t>INE160A16RK5</t>
  </si>
  <si>
    <t>Federal Bank Ltd (20-Mar-2026) **</t>
  </si>
  <si>
    <t>INE171A16NE4</t>
  </si>
  <si>
    <t>Axis Bank Ltd (25-Mar-2026) **</t>
  </si>
  <si>
    <t>INE238AD6BT5</t>
  </si>
  <si>
    <t>Small Industries Development Bank of India (04-Dec-2026) **</t>
  </si>
  <si>
    <t>INE556F16BS0</t>
  </si>
  <si>
    <t>Canara Bank (28-Jan-2027) **</t>
  </si>
  <si>
    <t>INE476A16G28</t>
  </si>
  <si>
    <t>Bank of Baroda (03-Feb-2027) **</t>
  </si>
  <si>
    <t>INE028A16LE0</t>
  </si>
  <si>
    <t>Indian Bank (05-Feb-2027) **</t>
  </si>
  <si>
    <t>INE562A16QI8</t>
  </si>
  <si>
    <t>National Bank For Agriculture &amp; Rural Development (04-Feb-2027) **</t>
  </si>
  <si>
    <t>INE261F16AJ8</t>
  </si>
  <si>
    <t>Sub Total</t>
  </si>
  <si>
    <t>Commercial Paper</t>
  </si>
  <si>
    <t>NTPC Ltd (10-Mar-2026) **</t>
  </si>
  <si>
    <t>INE733E14BU9</t>
  </si>
  <si>
    <t>Power Finance Corporation Ltd (15-Apr-2026) **</t>
  </si>
  <si>
    <t>INE134E14AX6</t>
  </si>
  <si>
    <t>Kotak Securities Ltd (13-Mar-2026) **</t>
  </si>
  <si>
    <t>INE028E14TK7</t>
  </si>
  <si>
    <t>Kotak Securities Ltd (06-Mar-2026) **</t>
  </si>
  <si>
    <t>INE028E14TR2</t>
  </si>
  <si>
    <t>ICICI Securities Ltd (09-Mar-2026) **</t>
  </si>
  <si>
    <t>INE763G14D03</t>
  </si>
  <si>
    <t>ICICI Securities Ltd (12-Mar-2026) **</t>
  </si>
  <si>
    <t>INE763G14D60</t>
  </si>
  <si>
    <t>Kotak Securities Ltd (12-Mar-2026) **</t>
  </si>
  <si>
    <t>INE028E14TZ5</t>
  </si>
  <si>
    <t>Kotak Securities Ltd (16-Mar-2026) **</t>
  </si>
  <si>
    <t>INE028E14UA6</t>
  </si>
  <si>
    <t>Small Industries Development Bank Of India (20-Mar-2026) **</t>
  </si>
  <si>
    <t>INE556F14LX4</t>
  </si>
  <si>
    <t>ICICI Securities Ltd (17-Mar-2026) **</t>
  </si>
  <si>
    <t>INE763G14XS9</t>
  </si>
  <si>
    <t>Bajaj Financial Securities Ltd (18-Mar-2026) **</t>
  </si>
  <si>
    <t>INE01C314DZ6</t>
  </si>
  <si>
    <t>Mahindra &amp; Mahindra Financial Services Ltd (20-Mar-2026) **</t>
  </si>
  <si>
    <t>INE774D14TE1</t>
  </si>
  <si>
    <t>Tata Capital Ltd (23-Mar-2026) **</t>
  </si>
  <si>
    <t>INE976I14QR9</t>
  </si>
  <si>
    <t>Small Industries Development Bank Of India (27-Mar-2026)</t>
  </si>
  <si>
    <t>INE556F14LY2</t>
  </si>
  <si>
    <t>ICICI Securities Ltd (06-Mar-2026) **</t>
  </si>
  <si>
    <t>INE763G14XX9</t>
  </si>
  <si>
    <t>ICRA A1+</t>
  </si>
  <si>
    <t>Kotak Securities Ltd (24-Mar-2026) **</t>
  </si>
  <si>
    <t>INE028E14UF5</t>
  </si>
  <si>
    <t>Treasury Bill</t>
  </si>
  <si>
    <t>364 DTB (21-JAN-2027)</t>
  </si>
  <si>
    <t>IN002025Z427</t>
  </si>
  <si>
    <t>364 DTB (03-DEC-2026)</t>
  </si>
  <si>
    <t>IN002025Z369</t>
  </si>
  <si>
    <t>364 DTB (10-DEC-2026)</t>
  </si>
  <si>
    <t>IN002025Z377</t>
  </si>
  <si>
    <t>Total</t>
  </si>
  <si>
    <t>Government Securities</t>
  </si>
  <si>
    <t>5.63% GOI 2026 (12-APR-2026)</t>
  </si>
  <si>
    <t>IN0020210012</t>
  </si>
  <si>
    <t>SOVEREIGN</t>
  </si>
  <si>
    <t>Alternative Investment Fund</t>
  </si>
  <si>
    <t>Corporate Debt Market Development Fund Class A2</t>
  </si>
  <si>
    <t>INF0RQ622028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</si>
  <si>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</si>
  <si>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</si>
  <si>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</si>
  <si>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</si>
  <si>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</si>
  <si>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</si>
  <si>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</si>
  <si>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91 DTB (26-FEB-2026)</t>
  </si>
  <si>
    <t>IN002025X356</t>
  </si>
  <si>
    <t>182 DTB (05-MAR-2026)</t>
  </si>
  <si>
    <t>IN002025Y230</t>
  </si>
  <si>
    <t>91 DTB (12-MAR-2026)</t>
  </si>
  <si>
    <t>IN002025X372</t>
  </si>
  <si>
    <t>Reverse Repo</t>
  </si>
  <si>
    <t>Reverse Repo (16-Feb-2026)</t>
  </si>
  <si>
    <t>Bank of Baroda (24-Feb-2026)</t>
  </si>
  <si>
    <t>INE028A16JJ3</t>
  </si>
  <si>
    <t>Federal Bank Ltd (20-Feb-2026) **</t>
  </si>
  <si>
    <t>INE171A16MU2</t>
  </si>
  <si>
    <t>Union Bank of India (06-Mar-2026)</t>
  </si>
  <si>
    <t>INE692A16JB3</t>
  </si>
  <si>
    <t>Indian Bank (13-Mar-2026) **</t>
  </si>
  <si>
    <t>INE562A16QB3</t>
  </si>
  <si>
    <t>Canara Bank (24-Feb-2026) **</t>
  </si>
  <si>
    <t>INE476A16A65</t>
  </si>
  <si>
    <t>Federal Bank Ltd (24-Feb-2026) **</t>
  </si>
  <si>
    <t>INE171A16NA2</t>
  </si>
  <si>
    <t>Bank of India (26-Mar-2026) **</t>
  </si>
  <si>
    <t>INE084A16DJ9</t>
  </si>
  <si>
    <t>Union Bank of India (02-Apr-2026) **</t>
  </si>
  <si>
    <t>INE692A16KR7</t>
  </si>
  <si>
    <t>Indian Bank (06-May-2026)</t>
  </si>
  <si>
    <t>INE562A16OS2</t>
  </si>
  <si>
    <t>Axis Bank Ltd (04-Mar-2026) **</t>
  </si>
  <si>
    <t>INE238AD6AN0</t>
  </si>
  <si>
    <t>Bank of India (18-Feb-2026)</t>
  </si>
  <si>
    <t>INE084A16ET6</t>
  </si>
  <si>
    <t>Punjab National Bank (05-Mar-2026) **</t>
  </si>
  <si>
    <t>INE160A16TS4</t>
  </si>
  <si>
    <t>National Bank For Agriculture &amp; Rural Development (13-Mar-2026) **</t>
  </si>
  <si>
    <t>INE261F16983</t>
  </si>
  <si>
    <t>Punjab National Bank (25-Mar-2026) **</t>
  </si>
  <si>
    <t>INE160A16RP4</t>
  </si>
  <si>
    <t>HDFC Bank Ltd (25-Feb-2026) **</t>
  </si>
  <si>
    <t>INE040A16GJ4</t>
  </si>
  <si>
    <t>Small Industries Development Bank of India (27-Feb-2026) **</t>
  </si>
  <si>
    <t>INE556F16BB6</t>
  </si>
  <si>
    <t>HDFC Bank Ltd (09-Mar-2026) **</t>
  </si>
  <si>
    <t>INE040A16HM6</t>
  </si>
  <si>
    <t>Union Bank of India (07-May-2026) **</t>
  </si>
  <si>
    <t>INE692A16LA1</t>
  </si>
  <si>
    <t>Kotak Mahindra Bank Ltd (18-Feb-2026)</t>
  </si>
  <si>
    <t>INE237A165Z5</t>
  </si>
  <si>
    <t>Canara Bank (04-Mar-2026) **</t>
  </si>
  <si>
    <t>INE476A16A73</t>
  </si>
  <si>
    <t>Union Bank of India (12-Mar-2026) **</t>
  </si>
  <si>
    <t>INE692A16KM8</t>
  </si>
  <si>
    <t>HDFC Bank Ltd (18-Mar-2026) **</t>
  </si>
  <si>
    <t>INE040A16IC5</t>
  </si>
  <si>
    <t>Canara Bank (20-Mar-2026) **</t>
  </si>
  <si>
    <t>INE476A16F86</t>
  </si>
  <si>
    <t>Indian Bank (17-Feb-2026) **</t>
  </si>
  <si>
    <t>INE562A16PW1</t>
  </si>
  <si>
    <t>Canara Bank (20-Feb-2026)</t>
  </si>
  <si>
    <t>INE476A16A57</t>
  </si>
  <si>
    <t>Bank of Baroda (23-Feb-2026) **</t>
  </si>
  <si>
    <t>INE028A16JO3</t>
  </si>
  <si>
    <t>National Bank For Agriculture &amp; Rural Development (27-Feb-2026)</t>
  </si>
  <si>
    <t>INE261F16967</t>
  </si>
  <si>
    <t>Union Bank of India (05-Mar-2026) **</t>
  </si>
  <si>
    <t>INE692A16IY7</t>
  </si>
  <si>
    <t>Punjab National Bank (13-Mar-2026) **</t>
  </si>
  <si>
    <t>INE160A16TU0</t>
  </si>
  <si>
    <t>Indian Bank (30-Apr-2026)</t>
  </si>
  <si>
    <t>INE562A16PQ3</t>
  </si>
  <si>
    <t>Axis Bank Ltd (05-Mar-2026) **</t>
  </si>
  <si>
    <t>INE238AD6AO8</t>
  </si>
  <si>
    <t>Bank of Baroda (05-Mar-2026) **</t>
  </si>
  <si>
    <t>INE028A16KP8</t>
  </si>
  <si>
    <t>Larsen &amp; Toubro Ltd (18-Mar-2026) **</t>
  </si>
  <si>
    <t>INE018A14LT4</t>
  </si>
  <si>
    <t>Tata Steel Ltd (13-Mar-2026) **</t>
  </si>
  <si>
    <t>INE081A14GO3</t>
  </si>
  <si>
    <t>Bajaj Finance Ltd (16-Mar-2026) **</t>
  </si>
  <si>
    <t>INE296A14E12</t>
  </si>
  <si>
    <t>Kotak Securities Ltd (25-Mar-2026) **</t>
  </si>
  <si>
    <t>INE028E14UG3</t>
  </si>
  <si>
    <t>Export-Import Bank Of India (07-May-2026) **</t>
  </si>
  <si>
    <t>INE514E14TD1</t>
  </si>
  <si>
    <t>LIC Housing Finance Ltd (11-Mar-2026) **</t>
  </si>
  <si>
    <t>INE115A14FK9</t>
  </si>
  <si>
    <t>HDFC Securities Ltd (09-Mar-2026) **</t>
  </si>
  <si>
    <t>INE700G14RF0</t>
  </si>
  <si>
    <t>Aditya Birla Housing Finance Ltd (07-May-2026) **</t>
  </si>
  <si>
    <t>INE831R14FU4</t>
  </si>
  <si>
    <t>LIC Housing Finance Ltd (18-Feb-2026) **</t>
  </si>
  <si>
    <t>INE115A14FJ1</t>
  </si>
  <si>
    <t>LIC Housing Finance Ltd (18-Mar-2026) **</t>
  </si>
  <si>
    <t>INE115A14FL7</t>
  </si>
  <si>
    <t>Small Industries Development Bank Of India (18-Feb-2026)</t>
  </si>
  <si>
    <t>INE556F14LR6</t>
  </si>
  <si>
    <t>Kotak Securities Ltd (18-Feb-2026) **</t>
  </si>
  <si>
    <t>INE028E14TS0</t>
  </si>
  <si>
    <t>Small Industries Development Bank Of India (24-Feb-2026) **</t>
  </si>
  <si>
    <t>INE556F14LS4</t>
  </si>
  <si>
    <t>L&amp;T Finance Ltd (26-Feb-2026) **</t>
  </si>
  <si>
    <t>INE498L14EM5</t>
  </si>
  <si>
    <t>Kotak Securities Ltd (02-Mar-2026) **</t>
  </si>
  <si>
    <t>INE028E14TV4</t>
  </si>
  <si>
    <t>ICICI Securities Ltd (10-Mar-2026) **</t>
  </si>
  <si>
    <t>INE763G14A63</t>
  </si>
  <si>
    <t>ICICI Securities Ltd (18-Mar-2026) **</t>
  </si>
  <si>
    <t>INE763G14D94</t>
  </si>
  <si>
    <t>ICICI Securities Ltd (20-Apr-2026) **</t>
  </si>
  <si>
    <t>INE763G14B54</t>
  </si>
  <si>
    <t>Mahindra &amp; Mahindra Financial Services Ltd (06-May-2026) **</t>
  </si>
  <si>
    <t>INE774D14TJ0</t>
  </si>
  <si>
    <t>Godrej Industries Ltd (02-Mar-2026) **</t>
  </si>
  <si>
    <t>INE233A143V5</t>
  </si>
  <si>
    <t>Axis Securities Ltd (27-Feb-2026) **</t>
  </si>
  <si>
    <t>INE110O14GQ6</t>
  </si>
  <si>
    <t>Small Industries Development Bank Of India (06-Mar-2026) **</t>
  </si>
  <si>
    <t>INE556F14LU0</t>
  </si>
  <si>
    <t>ICICI Securities Ltd (27-Feb-2026) **</t>
  </si>
  <si>
    <t>INE763G14XI0</t>
  </si>
  <si>
    <t>ICICI Securities Ltd (25-Feb-2026) **</t>
  </si>
  <si>
    <t>INE763G14E93</t>
  </si>
  <si>
    <t>91 DTB (30-APR-2026)</t>
  </si>
  <si>
    <t>IN002025X430</t>
  </si>
  <si>
    <t>91 DTB (23-APR-2026)</t>
  </si>
  <si>
    <t>IN002025X422</t>
  </si>
  <si>
    <t>364 DTB (16-APR-2026)</t>
  </si>
  <si>
    <t>IN002025Z039</t>
  </si>
  <si>
    <t>364 DTB (07-MAY-2026)</t>
  </si>
  <si>
    <t>IN002025Z062</t>
  </si>
  <si>
    <t>364 DTB (23-APR-2026)</t>
  </si>
  <si>
    <t>IN002025Z047</t>
  </si>
  <si>
    <t>91 DTB (17-APR-2026)</t>
  </si>
  <si>
    <t>IN002025X414</t>
  </si>
  <si>
    <t>182 DTB (24-APR-2026)</t>
  </si>
  <si>
    <t>IN002025Y305</t>
  </si>
  <si>
    <t>91 DTB (09-APR-2026)</t>
  </si>
  <si>
    <t>IN002025X406</t>
  </si>
  <si>
    <t>91 DTB (07-MAY-2026)</t>
  </si>
  <si>
    <t>IN002025X448</t>
  </si>
  <si>
    <t>182 DTB (30-APR-2026)</t>
  </si>
  <si>
    <t>IN002025Y313</t>
  </si>
  <si>
    <t>364 DTB (12-MAR-2026)</t>
  </si>
  <si>
    <t>IN002024Z487</t>
  </si>
  <si>
    <t>364 DTB (26-MAR-2026)</t>
  </si>
  <si>
    <t>IN002024Z503</t>
  </si>
  <si>
    <t>182 DTB (08-MAY-2026)</t>
  </si>
  <si>
    <t>IN002025Y321</t>
  </si>
  <si>
    <t>Reverse Repo (20-Feb-2026)</t>
  </si>
  <si>
    <t>6.48% GOI 2035 (06-OCT-2035)</t>
  </si>
  <si>
    <t>IN0020250091</t>
  </si>
  <si>
    <t>6.33% GOI 2035 (05-MAY-2035)</t>
  </si>
  <si>
    <t>IN0020250026</t>
  </si>
  <si>
    <t>6.79% GOI 2034 (07-OCT-2034)</t>
  </si>
  <si>
    <t>IN0020240126</t>
  </si>
  <si>
    <t>Debt Instruments</t>
  </si>
  <si>
    <t>(a) Listed / awaiting listing on Stock Exchanges</t>
  </si>
  <si>
    <t>7.8% National Bank For Agriculture &amp; Rural Development (15-Mar-2027) **</t>
  </si>
  <si>
    <t>INE261F08EF5</t>
  </si>
  <si>
    <t>CRISIL AAA</t>
  </si>
  <si>
    <t>6.65% LIC Housing Finance Ltd (15-Feb-2027) **</t>
  </si>
  <si>
    <t>INE115A07PR7</t>
  </si>
  <si>
    <t>(b) Privately Placed / Unlisted</t>
  </si>
  <si>
    <t>Nil</t>
  </si>
  <si>
    <t>Kotak Mahindra Bank Ltd (27-Feb-2026) **</t>
  </si>
  <si>
    <t>INE237A166Z3</t>
  </si>
  <si>
    <t>Union Bank of India (19-Jan-2027)</t>
  </si>
  <si>
    <t>INE692A16KU1</t>
  </si>
  <si>
    <t>Indian Bank (22-Jan-2027) **</t>
  </si>
  <si>
    <t>INE562A16QG2</t>
  </si>
  <si>
    <t>ICICI Bank Ltd (27-Jan-2027) **</t>
  </si>
  <si>
    <t>INE090AD6279</t>
  </si>
  <si>
    <t>Bank of Baroda (25-Jan-2027) **</t>
  </si>
  <si>
    <t>INE028A16LD2</t>
  </si>
  <si>
    <t>Small Industries Development Bank of India (29-Jan-2027)</t>
  </si>
  <si>
    <t>INE556F16BX0</t>
  </si>
  <si>
    <t>Canara Bank (12-Feb-2027) **</t>
  </si>
  <si>
    <t>INE476A16H01</t>
  </si>
  <si>
    <t>7.5% NHPC Ltd (07-Oct-2028) **</t>
  </si>
  <si>
    <t>INE848E07AR7</t>
  </si>
  <si>
    <t>ICRA AAA</t>
  </si>
  <si>
    <t>7.5% Indian Railway Finance Corporation Ltd (07-Sep-2029)</t>
  </si>
  <si>
    <t>INE053F07BW9</t>
  </si>
  <si>
    <t>7.64% REC Ltd (30-Apr-2027) **</t>
  </si>
  <si>
    <t>INE020B08EX7</t>
  </si>
  <si>
    <t>7.22% Small Industries Development Bank Of India (10-Apr-2029) **</t>
  </si>
  <si>
    <t>INE556F08LC0</t>
  </si>
  <si>
    <t>6.92% Power Finance Corporation Ltd (16-Feb-2028) **</t>
  </si>
  <si>
    <t>Bajaj Finance Ltd (25-Mar-2026) **</t>
  </si>
  <si>
    <t>INE296A14E38</t>
  </si>
  <si>
    <t>6.36% GOI 2031 (16-FEB-2031)</t>
  </si>
  <si>
    <t>IN0020250141</t>
  </si>
  <si>
    <t>Scheme Risk-O-Meter</t>
  </si>
  <si>
    <t>Benchmark Risk-O-Meter</t>
  </si>
  <si>
    <t>Benchmark Name - NIFTY Money Market Index A-I</t>
  </si>
  <si>
    <t>Benchmark Name - NIFTY 1D Rate Index</t>
  </si>
  <si>
    <t>Benchmark Name - NIFTY Liquid Index A-I</t>
  </si>
  <si>
    <t>Benchmark Name - NIFTY 8-13 yr G-Sec</t>
  </si>
  <si>
    <t>Benchmark Name - NIFTY Low Duration Debt Index A-I</t>
  </si>
  <si>
    <t>Benchmark Name - NIFTY Short Duration Debt Index A-II</t>
  </si>
  <si>
    <t>JBMMF</t>
  </si>
  <si>
    <t>JBOF</t>
  </si>
  <si>
    <t>JBLF</t>
  </si>
  <si>
    <t>JBLOW</t>
  </si>
  <si>
    <t>JBSHORT</t>
  </si>
  <si>
    <t>-</t>
  </si>
  <si>
    <t>JBN8-13</t>
  </si>
  <si>
    <t>Aggregate Investments by other schemes (at NAV) as on February 15, 2026, is Rs.2,522.36 Lakh's.</t>
  </si>
  <si>
    <t>Aggregate Investments by other schemes (at NAV) as on February 15, 2026, is Rs.1,517.76 Lakh's.</t>
  </si>
  <si>
    <t>INE134E08OA7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</si>
</sst>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00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7" fillId="3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39" fontId="6" fillId="4" borderId="0" xfId="0" applyNumberFormat="1" applyFont="1" applyFill="1" applyBorder="1"/>
    <xf numFmtId="0" fontId="10" fillId="0" borderId="0" xfId="0" applyFont="1"/>
    <xf numFmtId="0" fontId="11" fillId="0" borderId="2" xfId="1" applyBorder="1"/>
    <xf numFmtId="0" fontId="10" fillId="0" borderId="3" xfId="0" applyFont="1" applyBorder="1"/>
    <xf numFmtId="0" fontId="10" fillId="0" borderId="4" xfId="0" applyFont="1" applyBorder="1"/>
    <xf numFmtId="0" fontId="11" fillId="0" borderId="5" xfId="1" applyBorder="1"/>
    <xf numFmtId="0" fontId="10" fillId="0" borderId="6" xfId="0" applyFont="1" applyBorder="1"/>
    <xf numFmtId="0" fontId="10" fillId="0" borderId="7" xfId="0" applyFont="1" applyBorder="1"/>
    <xf numFmtId="0" fontId="5" fillId="2" borderId="0" xfId="0" applyFont="1" applyFill="1"/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39" fontId="5" fillId="0" borderId="8" xfId="0" applyNumberFormat="1" applyFont="1" applyBorder="1" applyAlignment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0" fontId="5" fillId="2" borderId="9" xfId="0" applyFont="1" applyFill="1" applyBorder="1"/>
    <xf numFmtId="0" fontId="6" fillId="2" borderId="9" xfId="0" applyFont="1" applyFill="1" applyBorder="1"/>
    <xf numFmtId="0" fontId="6" fillId="2" borderId="9" xfId="0" applyNumberFormat="1" applyFont="1" applyFill="1" applyBorder="1"/>
    <xf numFmtId="39" fontId="6" fillId="2" borderId="9" xfId="0" applyNumberFormat="1" applyFont="1" applyFill="1" applyBorder="1"/>
    <xf numFmtId="39" fontId="6" fillId="4" borderId="9" xfId="0" applyNumberFormat="1" applyFont="1" applyFill="1" applyBorder="1"/>
    <xf numFmtId="10" fontId="6" fillId="2" borderId="9" xfId="0" applyNumberFormat="1" applyFont="1" applyFill="1" applyBorder="1"/>
    <xf numFmtId="3" fontId="6" fillId="2" borderId="9" xfId="0" applyNumberFormat="1" applyFont="1" applyFill="1" applyBorder="1"/>
    <xf numFmtId="164" fontId="6" fillId="2" borderId="9" xfId="0" applyNumberFormat="1" applyFont="1" applyFill="1" applyBorder="1"/>
    <xf numFmtId="4" fontId="6" fillId="2" borderId="9" xfId="0" applyNumberFormat="1" applyFont="1" applyFill="1" applyBorder="1"/>
    <xf numFmtId="0" fontId="5" fillId="2" borderId="9" xfId="0" applyNumberFormat="1" applyFont="1" applyFill="1" applyBorder="1"/>
    <xf numFmtId="39" fontId="5" fillId="2" borderId="10" xfId="0" applyNumberFormat="1" applyFont="1" applyFill="1" applyBorder="1"/>
    <xf numFmtId="39" fontId="5" fillId="4" borderId="10" xfId="0" applyNumberFormat="1" applyFont="1" applyFill="1" applyBorder="1"/>
    <xf numFmtId="10" fontId="5" fillId="2" borderId="9" xfId="0" applyNumberFormat="1" applyFont="1" applyFill="1" applyBorder="1"/>
    <xf numFmtId="39" fontId="5" fillId="2" borderId="11" xfId="0" applyNumberFormat="1" applyFont="1" applyFill="1" applyBorder="1"/>
    <xf numFmtId="39" fontId="5" fillId="4" borderId="11" xfId="0" applyNumberFormat="1" applyFont="1" applyFill="1" applyBorder="1"/>
    <xf numFmtId="0" fontId="5" fillId="2" borderId="12" xfId="0" applyFont="1" applyFill="1" applyBorder="1"/>
    <xf numFmtId="0" fontId="5" fillId="2" borderId="12" xfId="0" applyNumberFormat="1" applyFont="1" applyFill="1" applyBorder="1"/>
    <xf numFmtId="39" fontId="5" fillId="2" borderId="12" xfId="0" applyNumberFormat="1" applyFont="1" applyFill="1" applyBorder="1"/>
    <xf numFmtId="39" fontId="5" fillId="4" borderId="12" xfId="0" applyNumberFormat="1" applyFont="1" applyFill="1" applyBorder="1"/>
    <xf numFmtId="0" fontId="5" fillId="2" borderId="13" xfId="0" applyFont="1" applyFill="1" applyBorder="1"/>
    <xf numFmtId="0" fontId="5" fillId="2" borderId="13" xfId="0" applyNumberFormat="1" applyFont="1" applyFill="1" applyBorder="1"/>
    <xf numFmtId="39" fontId="5" fillId="2" borderId="13" xfId="0" applyNumberFormat="1" applyFont="1" applyFill="1" applyBorder="1"/>
    <xf numFmtId="39" fontId="5" fillId="4" borderId="13" xfId="0" applyNumberFormat="1" applyFont="1" applyFill="1" applyBorder="1"/>
    <xf numFmtId="10" fontId="5" fillId="2" borderId="14" xfId="0" applyNumberFormat="1" applyFont="1" applyFill="1" applyBorder="1"/>
    <xf numFmtId="0" fontId="5" fillId="2" borderId="10" xfId="0" applyFont="1" applyFill="1" applyBorder="1"/>
    <xf numFmtId="0" fontId="5" fillId="2" borderId="10" xfId="0" applyNumberFormat="1" applyFont="1" applyFill="1" applyBorder="1"/>
    <xf numFmtId="0" fontId="5" fillId="2" borderId="0" xfId="0" applyFont="1" applyFill="1" applyAlignment="1">
      <alignment horizontal="right"/>
    </xf>
    <xf numFmtId="165" fontId="6" fillId="2" borderId="0" xfId="0" applyNumberFormat="1" applyFont="1" applyFill="1"/>
    <xf numFmtId="0" fontId="6" fillId="2" borderId="12" xfId="0" applyFont="1" applyFill="1" applyBorder="1"/>
    <xf numFmtId="0" fontId="6" fillId="2" borderId="12" xfId="0" applyNumberFormat="1" applyFont="1" applyFill="1" applyBorder="1"/>
    <xf numFmtId="39" fontId="6" fillId="2" borderId="12" xfId="0" applyNumberFormat="1" applyFont="1" applyFill="1" applyBorder="1"/>
    <xf numFmtId="39" fontId="6" fillId="4" borderId="12" xfId="0" applyNumberFormat="1" applyFont="1" applyFill="1" applyBorder="1"/>
    <xf numFmtId="39" fontId="5" fillId="2" borderId="11" xfId="0" applyNumberFormat="1" applyFont="1" applyFill="1" applyBorder="1" applyAlignment="1">
      <alignment horizontal="right"/>
    </xf>
    <xf numFmtId="39" fontId="5" fillId="4" borderId="11" xfId="0" applyNumberFormat="1" applyFont="1" applyFill="1" applyBorder="1" applyAlignment="1">
      <alignment horizontal="right"/>
    </xf>
    <xf numFmtId="39" fontId="5" fillId="2" borderId="12" xfId="0" applyNumberFormat="1" applyFont="1" applyFill="1" applyBorder="1" applyAlignment="1">
      <alignment horizontal="right"/>
    </xf>
    <xf numFmtId="39" fontId="5" fillId="4" borderId="12" xfId="0" applyNumberFormat="1" applyFont="1" applyFill="1" applyBorder="1" applyAlignment="1">
      <alignment horizontal="right"/>
    </xf>
    <xf numFmtId="0" fontId="11" fillId="2" borderId="0" xfId="1" applyFill="1"/>
    <xf numFmtId="39" fontId="6" fillId="4" borderId="0" xfId="0" applyNumberFormat="1" applyFont="1" applyFill="1"/>
    <xf numFmtId="0" fontId="5" fillId="2" borderId="0" xfId="0" applyFont="1" applyFill="1" applyAlignment="1">
      <alignment vertical="center"/>
    </xf>
    <xf numFmtId="0" fontId="5" fillId="0" borderId="0" xfId="0" applyFont="1"/>
    <xf numFmtId="0" fontId="11" fillId="0" borderId="5" xfId="1" quotePrefix="1" applyBorder="1"/>
    <xf numFmtId="0" fontId="3" fillId="2" borderId="0" xfId="0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6"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71</xdr:row>
      <xdr:rowOff>9525</xdr:rowOff>
    </xdr:from>
    <xdr:to>
      <xdr:col>3</xdr:col>
      <xdr:colOff>485775</xdr:colOff>
      <xdr:row>88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32F18CEF-98A8-46C3-8027-EEE8858E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9515475"/>
          <a:ext cx="5032375" cy="221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94</xdr:row>
      <xdr:rowOff>47625</xdr:rowOff>
    </xdr:from>
    <xdr:to>
      <xdr:col>3</xdr:col>
      <xdr:colOff>685800</xdr:colOff>
      <xdr:row>111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EC8EA5A-A817-4833-A593-71AF935D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12493625"/>
          <a:ext cx="51562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36</xdr:row>
      <xdr:rowOff>104775</xdr:rowOff>
    </xdr:from>
    <xdr:to>
      <xdr:col>3</xdr:col>
      <xdr:colOff>565150</xdr:colOff>
      <xdr:row>53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837522-B12A-4072-BB3C-152FF655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" y="5108575"/>
          <a:ext cx="4632325" cy="207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60</xdr:row>
      <xdr:rowOff>28575</xdr:rowOff>
    </xdr:from>
    <xdr:to>
      <xdr:col>3</xdr:col>
      <xdr:colOff>660400</xdr:colOff>
      <xdr:row>77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6DFC9-2368-439E-8654-38B83F1A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75" y="8099425"/>
          <a:ext cx="505142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116</xdr:row>
      <xdr:rowOff>0</xdr:rowOff>
    </xdr:from>
    <xdr:to>
      <xdr:col>3</xdr:col>
      <xdr:colOff>882650</xdr:colOff>
      <xdr:row>133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9D0AD3-CDBC-416A-9CDA-3DEA7920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075" y="15030450"/>
          <a:ext cx="4994275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137</xdr:row>
      <xdr:rowOff>76200</xdr:rowOff>
    </xdr:from>
    <xdr:to>
      <xdr:col>4</xdr:col>
      <xdr:colOff>60325</xdr:colOff>
      <xdr:row>154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102BE4-F3A1-40E7-83B0-91D87F40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7786350"/>
          <a:ext cx="5159375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19</xdr:row>
      <xdr:rowOff>95250</xdr:rowOff>
    </xdr:from>
    <xdr:to>
      <xdr:col>3</xdr:col>
      <xdr:colOff>295275</xdr:colOff>
      <xdr:row>34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0FE2A-5023-4F10-9296-1DBDA61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825" y="3740150"/>
          <a:ext cx="41497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38</xdr:row>
      <xdr:rowOff>114300</xdr:rowOff>
    </xdr:from>
    <xdr:to>
      <xdr:col>3</xdr:col>
      <xdr:colOff>355600</xdr:colOff>
      <xdr:row>52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FC1D96-78E3-482C-9D4F-1509EDE2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" y="6184900"/>
          <a:ext cx="4314825" cy="172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44</xdr:row>
      <xdr:rowOff>74084</xdr:rowOff>
    </xdr:from>
    <xdr:to>
      <xdr:col>4</xdr:col>
      <xdr:colOff>536575</xdr:colOff>
      <xdr:row>62</xdr:row>
      <xdr:rowOff>11643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C6FCBE3-94AE-42AF-9C0C-A3A47879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6595534"/>
          <a:ext cx="5032375" cy="222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70</xdr:row>
      <xdr:rowOff>69850</xdr:rowOff>
    </xdr:from>
    <xdr:to>
      <xdr:col>4</xdr:col>
      <xdr:colOff>863600</xdr:colOff>
      <xdr:row>87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F114AF-EE1A-4EE3-95DA-076A1A66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9906000"/>
          <a:ext cx="51562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1504950</xdr:colOff>
      <xdr:row>66</xdr:row>
      <xdr:rowOff>63500</xdr:rowOff>
    </xdr:from>
    <xdr:to>
      <xdr:col>5</xdr:col>
      <xdr:colOff>285750</xdr:colOff>
      <xdr:row>83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616583-E784-4F35-886C-241D164D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8743950"/>
          <a:ext cx="5156200" cy="212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1333500</xdr:colOff>
      <xdr:row>42</xdr:row>
      <xdr:rowOff>28575</xdr:rowOff>
    </xdr:from>
    <xdr:to>
      <xdr:col>5</xdr:col>
      <xdr:colOff>44450</xdr:colOff>
      <xdr:row>59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BA4682-2DB9-481D-95B6-F20CA158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6943725"/>
          <a:ext cx="47974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9DFF-70F7-428E-B8B4-6C3F7A0594B3}">
  <dimension ref="A1:C7"/>
  <sheetViews>
    <sheetView tabSelected="1" workbookViewId="0"/>
  </sheetViews>
  <sheetFormatPr defaultColWidth="8.85546875" defaultRowHeight="12.75" x14ac:dyDescent="0.2"/>
  <cols>
    <col min="1" max="1" width="6.140625" style="19" bestFit="1" customWidth="1"/>
    <col min="2" max="2" width="10.85546875" style="19" bestFit="1" customWidth="1"/>
    <col min="3" max="3" width="39.42578125" style="19" bestFit="1" customWidth="1"/>
    <col min="4" max="16384" width="8.85546875" style="19"/>
  </cols>
  <sheetData>
    <row r="1" spans="1:3" ht="15.95" customHeight="1" x14ac:dyDescent="0.2">
      <c r="A1" s="16" t="s">
        <v>1</v>
      </c>
      <c r="B1" s="16" t="s">
        <v>2</v>
      </c>
      <c r="C1" s="16" t="s">
        <v>3</v>
      </c>
    </row>
    <row r="2" spans="1:3" ht="15" x14ac:dyDescent="0.25">
      <c r="A2" s="21">
        <v>1</v>
      </c>
      <c r="B2" s="20" t="s">
        <v>315</v>
      </c>
      <c r="C2" s="22" t="s">
        <v>10</v>
      </c>
    </row>
    <row r="3" spans="1:3" ht="15" x14ac:dyDescent="0.25">
      <c r="A3" s="24">
        <v>2</v>
      </c>
      <c r="B3" s="23" t="s">
        <v>316</v>
      </c>
      <c r="C3" s="25" t="s">
        <v>11</v>
      </c>
    </row>
    <row r="4" spans="1:3" ht="15" x14ac:dyDescent="0.25">
      <c r="A4" s="24">
        <v>3</v>
      </c>
      <c r="B4" s="23" t="s">
        <v>317</v>
      </c>
      <c r="C4" s="25" t="s">
        <v>12</v>
      </c>
    </row>
    <row r="5" spans="1:3" ht="15" x14ac:dyDescent="0.25">
      <c r="A5" s="24">
        <v>4</v>
      </c>
      <c r="B5" s="73" t="s">
        <v>321</v>
      </c>
      <c r="C5" s="25" t="s">
        <v>13</v>
      </c>
    </row>
    <row r="6" spans="1:3" ht="15" x14ac:dyDescent="0.25">
      <c r="A6" s="24">
        <v>5</v>
      </c>
      <c r="B6" s="23" t="s">
        <v>318</v>
      </c>
      <c r="C6" s="25" t="s">
        <v>14</v>
      </c>
    </row>
    <row r="7" spans="1:3" ht="15" x14ac:dyDescent="0.25">
      <c r="A7" s="24">
        <v>6</v>
      </c>
      <c r="B7" s="23" t="s">
        <v>319</v>
      </c>
      <c r="C7" s="25" t="s">
        <v>15</v>
      </c>
    </row>
  </sheetData>
  <hyperlinks>
    <hyperlink ref="B2" location="JBMMF!A1" display="JBMMF" xr:uid="{EA4BEF07-A711-4823-A6D5-739E3B068EA1}"/>
    <hyperlink ref="B3" location="JBOF!A1" display="JBOF" xr:uid="{6CF3F599-6AA8-466F-BC4B-7173742EA480}"/>
    <hyperlink ref="B4" location="JBLF!A1" display="JBLF" xr:uid="{6952FDA1-8DAF-4089-8CB0-D31F480FF8A1}"/>
    <hyperlink ref="B5" location="'JBN8-13'!A1" display="JBN8-13" xr:uid="{134DFF1C-2121-450C-B91F-B861B82E2DD1}"/>
    <hyperlink ref="B6" location="JBLOW!A1" display="JBLOW" xr:uid="{AFAF1E32-FFB1-4162-8A41-417EC3A5AA36}"/>
    <hyperlink ref="B7" location="JBSHORT!A1" display="JBSHORT" xr:uid="{52AE9D46-FED0-4C14-912C-F46777D84327}"/>
  </hyperlinks>
  <pageMargins left="0.7" right="0.7" top="0.75" bottom="0.75" header="0.3" footer="0.3"/>
  <pageSetup paperSize="9" orientation="portrait" r:id="rId1"/>
  <headerFooter>
    <oddFooter>&amp;C&amp;1#&amp;"Calibri"&amp;10&amp;K000000RESTRICTED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061D-71E2-40A4-8E30-31CAED3E728B}">
  <dimension ref="A1:K435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5.140625" style="8" customWidth="1"/>
    <col min="3" max="3" width="15.42578125" style="8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0.5703125" style="18" customWidth="1"/>
    <col min="8" max="8" width="11.85546875" style="14" bestFit="1" customWidth="1"/>
    <col min="9" max="9" width="13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10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33.7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17</v>
      </c>
      <c r="C5" s="34"/>
      <c r="D5" s="34"/>
      <c r="E5" s="35"/>
      <c r="F5" s="36"/>
      <c r="G5" s="37"/>
      <c r="H5" s="38"/>
      <c r="I5" s="38"/>
    </row>
    <row r="6" spans="1:11" x14ac:dyDescent="0.2">
      <c r="B6" s="33" t="s">
        <v>18</v>
      </c>
      <c r="C6" s="34"/>
      <c r="D6" s="34"/>
      <c r="E6" s="35"/>
      <c r="F6" s="36"/>
      <c r="G6" s="37"/>
      <c r="H6" s="38"/>
      <c r="I6" s="38"/>
    </row>
    <row r="7" spans="1:11" x14ac:dyDescent="0.2">
      <c r="B7" s="34" t="s">
        <v>19</v>
      </c>
      <c r="C7" s="34" t="s">
        <v>20</v>
      </c>
      <c r="D7" s="34" t="s">
        <v>21</v>
      </c>
      <c r="E7" s="39">
        <v>3000</v>
      </c>
      <c r="F7" s="36">
        <v>14943.014999999999</v>
      </c>
      <c r="G7" s="37">
        <v>5.2096595827459602</v>
      </c>
      <c r="H7" s="40">
        <v>5.7997E-2</v>
      </c>
      <c r="I7" s="41"/>
    </row>
    <row r="8" spans="1:11" x14ac:dyDescent="0.2">
      <c r="B8" s="34" t="s">
        <v>22</v>
      </c>
      <c r="C8" s="34" t="s">
        <v>23</v>
      </c>
      <c r="D8" s="34" t="s">
        <v>24</v>
      </c>
      <c r="E8" s="39">
        <v>2500</v>
      </c>
      <c r="F8" s="36">
        <v>12454.487499999999</v>
      </c>
      <c r="G8" s="37">
        <v>4.3420715399512604</v>
      </c>
      <c r="H8" s="40">
        <v>5.8000000000000003E-2</v>
      </c>
      <c r="I8" s="41"/>
    </row>
    <row r="9" spans="1:11" x14ac:dyDescent="0.2">
      <c r="B9" s="34" t="s">
        <v>25</v>
      </c>
      <c r="C9" s="34" t="s">
        <v>26</v>
      </c>
      <c r="D9" s="34" t="s">
        <v>24</v>
      </c>
      <c r="E9" s="39">
        <v>2000</v>
      </c>
      <c r="F9" s="36">
        <v>9966.84</v>
      </c>
      <c r="G9" s="37">
        <v>3.4747902960477299</v>
      </c>
      <c r="H9" s="40">
        <v>5.7835999999999999E-2</v>
      </c>
      <c r="I9" s="41"/>
    </row>
    <row r="10" spans="1:11" x14ac:dyDescent="0.2">
      <c r="B10" s="34" t="s">
        <v>27</v>
      </c>
      <c r="C10" s="34" t="s">
        <v>28</v>
      </c>
      <c r="D10" s="34" t="s">
        <v>29</v>
      </c>
      <c r="E10" s="39">
        <v>2000</v>
      </c>
      <c r="F10" s="36">
        <v>9965.25</v>
      </c>
      <c r="G10" s="37">
        <v>3.474235966233</v>
      </c>
      <c r="H10" s="40">
        <v>5.7854000000000003E-2</v>
      </c>
      <c r="I10" s="41"/>
    </row>
    <row r="11" spans="1:11" x14ac:dyDescent="0.2">
      <c r="B11" s="34" t="s">
        <v>30</v>
      </c>
      <c r="C11" s="34" t="s">
        <v>31</v>
      </c>
      <c r="D11" s="34" t="s">
        <v>29</v>
      </c>
      <c r="E11" s="39">
        <v>2000</v>
      </c>
      <c r="F11" s="36">
        <v>9962.24</v>
      </c>
      <c r="G11" s="37">
        <v>3.4731865745711401</v>
      </c>
      <c r="H11" s="40">
        <v>5.7652000000000002E-2</v>
      </c>
      <c r="I11" s="41"/>
    </row>
    <row r="12" spans="1:11" x14ac:dyDescent="0.2">
      <c r="B12" s="34" t="s">
        <v>32</v>
      </c>
      <c r="C12" s="34" t="s">
        <v>33</v>
      </c>
      <c r="D12" s="34" t="s">
        <v>29</v>
      </c>
      <c r="E12" s="39">
        <v>2000</v>
      </c>
      <c r="F12" s="36">
        <v>9461.82</v>
      </c>
      <c r="G12" s="37">
        <v>3.2987225960234499</v>
      </c>
      <c r="H12" s="40">
        <v>6.8745000000000001E-2</v>
      </c>
      <c r="I12" s="41"/>
    </row>
    <row r="13" spans="1:11" x14ac:dyDescent="0.2">
      <c r="B13" s="34" t="s">
        <v>34</v>
      </c>
      <c r="C13" s="34" t="s">
        <v>35</v>
      </c>
      <c r="D13" s="34" t="s">
        <v>29</v>
      </c>
      <c r="E13" s="39">
        <v>2000</v>
      </c>
      <c r="F13" s="36">
        <v>9371.17</v>
      </c>
      <c r="G13" s="37">
        <v>3.2671188238813502</v>
      </c>
      <c r="H13" s="40">
        <v>6.9384000000000001E-2</v>
      </c>
      <c r="I13" s="41"/>
    </row>
    <row r="14" spans="1:11" x14ac:dyDescent="0.2">
      <c r="B14" s="34" t="s">
        <v>36</v>
      </c>
      <c r="C14" s="34" t="s">
        <v>37</v>
      </c>
      <c r="D14" s="34" t="s">
        <v>29</v>
      </c>
      <c r="E14" s="39">
        <v>1500</v>
      </c>
      <c r="F14" s="36">
        <v>7497.7574999999997</v>
      </c>
      <c r="G14" s="37">
        <v>2.6139814628427001</v>
      </c>
      <c r="H14" s="40">
        <v>5.4584000000000001E-2</v>
      </c>
      <c r="I14" s="41"/>
    </row>
    <row r="15" spans="1:11" x14ac:dyDescent="0.2">
      <c r="B15" s="34" t="s">
        <v>38</v>
      </c>
      <c r="C15" s="34" t="s">
        <v>39</v>
      </c>
      <c r="D15" s="34" t="s">
        <v>21</v>
      </c>
      <c r="E15" s="39">
        <v>1500</v>
      </c>
      <c r="F15" s="36">
        <v>7457.0024999999996</v>
      </c>
      <c r="G15" s="37">
        <v>2.5997728391951398</v>
      </c>
      <c r="H15" s="40">
        <v>5.8466999999999998E-2</v>
      </c>
      <c r="I15" s="41"/>
    </row>
    <row r="16" spans="1:11" x14ac:dyDescent="0.2">
      <c r="B16" s="34" t="s">
        <v>40</v>
      </c>
      <c r="C16" s="34" t="s">
        <v>41</v>
      </c>
      <c r="D16" s="34" t="s">
        <v>29</v>
      </c>
      <c r="E16" s="39">
        <v>1500</v>
      </c>
      <c r="F16" s="36">
        <v>7359.6374999999998</v>
      </c>
      <c r="G16" s="37">
        <v>2.5658279823323098</v>
      </c>
      <c r="H16" s="40">
        <v>6.8925E-2</v>
      </c>
      <c r="I16" s="41"/>
    </row>
    <row r="17" spans="2:9" x14ac:dyDescent="0.2">
      <c r="B17" s="34" t="s">
        <v>42</v>
      </c>
      <c r="C17" s="34" t="s">
        <v>43</v>
      </c>
      <c r="D17" s="34" t="s">
        <v>21</v>
      </c>
      <c r="E17" s="39">
        <v>1500</v>
      </c>
      <c r="F17" s="36">
        <v>7035.375</v>
      </c>
      <c r="G17" s="37">
        <v>2.4527786920485202</v>
      </c>
      <c r="H17" s="40">
        <v>6.8094000000000002E-2</v>
      </c>
      <c r="I17" s="41"/>
    </row>
    <row r="18" spans="2:9" x14ac:dyDescent="0.2">
      <c r="B18" s="34" t="s">
        <v>44</v>
      </c>
      <c r="C18" s="34" t="s">
        <v>45</v>
      </c>
      <c r="D18" s="34" t="s">
        <v>29</v>
      </c>
      <c r="E18" s="39">
        <v>1000</v>
      </c>
      <c r="F18" s="36">
        <v>4976.28</v>
      </c>
      <c r="G18" s="37">
        <v>1.7349058933841</v>
      </c>
      <c r="H18" s="40">
        <v>5.7993999999999997E-2</v>
      </c>
      <c r="I18" s="41"/>
    </row>
    <row r="19" spans="2:9" x14ac:dyDescent="0.2">
      <c r="B19" s="34" t="s">
        <v>46</v>
      </c>
      <c r="C19" s="34" t="s">
        <v>47</v>
      </c>
      <c r="D19" s="34" t="s">
        <v>29</v>
      </c>
      <c r="E19" s="39">
        <v>1000</v>
      </c>
      <c r="F19" s="36">
        <v>4974.29</v>
      </c>
      <c r="G19" s="37">
        <v>1.7342121095279199</v>
      </c>
      <c r="H19" s="40">
        <v>5.8959999999999999E-2</v>
      </c>
      <c r="I19" s="41"/>
    </row>
    <row r="20" spans="2:9" x14ac:dyDescent="0.2">
      <c r="B20" s="34" t="s">
        <v>48</v>
      </c>
      <c r="C20" s="34" t="s">
        <v>49</v>
      </c>
      <c r="D20" s="34" t="s">
        <v>29</v>
      </c>
      <c r="E20" s="39">
        <v>1000</v>
      </c>
      <c r="F20" s="36">
        <v>4970.6899999999996</v>
      </c>
      <c r="G20" s="37">
        <v>1.7329570231549301</v>
      </c>
      <c r="H20" s="40">
        <v>5.8168999999999998E-2</v>
      </c>
      <c r="I20" s="41"/>
    </row>
    <row r="21" spans="2:9" x14ac:dyDescent="0.2">
      <c r="B21" s="34" t="s">
        <v>50</v>
      </c>
      <c r="C21" s="34" t="s">
        <v>51</v>
      </c>
      <c r="D21" s="34" t="s">
        <v>29</v>
      </c>
      <c r="E21" s="39">
        <v>1000</v>
      </c>
      <c r="F21" s="36">
        <v>4736.13</v>
      </c>
      <c r="G21" s="37">
        <v>1.6511811732525601</v>
      </c>
      <c r="H21" s="40">
        <v>6.9883000000000001E-2</v>
      </c>
      <c r="I21" s="41"/>
    </row>
    <row r="22" spans="2:9" x14ac:dyDescent="0.2">
      <c r="B22" s="34" t="s">
        <v>52</v>
      </c>
      <c r="C22" s="34" t="s">
        <v>53</v>
      </c>
      <c r="D22" s="34" t="s">
        <v>29</v>
      </c>
      <c r="E22" s="39">
        <v>1000</v>
      </c>
      <c r="F22" s="36">
        <v>4696.38</v>
      </c>
      <c r="G22" s="37">
        <v>1.6373229278841299</v>
      </c>
      <c r="H22" s="40">
        <v>6.8199999999999997E-2</v>
      </c>
      <c r="I22" s="41"/>
    </row>
    <row r="23" spans="2:9" x14ac:dyDescent="0.2">
      <c r="B23" s="34" t="s">
        <v>54</v>
      </c>
      <c r="C23" s="34" t="s">
        <v>55</v>
      </c>
      <c r="D23" s="34" t="s">
        <v>21</v>
      </c>
      <c r="E23" s="39">
        <v>1000</v>
      </c>
      <c r="F23" s="36">
        <v>4691.6499999999996</v>
      </c>
      <c r="G23" s="37">
        <v>1.6356738838440601</v>
      </c>
      <c r="H23" s="40">
        <v>6.8150000000000002E-2</v>
      </c>
      <c r="I23" s="41"/>
    </row>
    <row r="24" spans="2:9" x14ac:dyDescent="0.2">
      <c r="B24" s="34" t="s">
        <v>56</v>
      </c>
      <c r="C24" s="34" t="s">
        <v>57</v>
      </c>
      <c r="D24" s="34" t="s">
        <v>21</v>
      </c>
      <c r="E24" s="39">
        <v>1000</v>
      </c>
      <c r="F24" s="36">
        <v>4690.0050000000001</v>
      </c>
      <c r="G24" s="37">
        <v>1.63510037909863</v>
      </c>
      <c r="H24" s="40">
        <v>6.8151000000000003E-2</v>
      </c>
      <c r="I24" s="41"/>
    </row>
    <row r="25" spans="2:9" x14ac:dyDescent="0.2">
      <c r="B25" s="34" t="s">
        <v>58</v>
      </c>
      <c r="C25" s="34" t="s">
        <v>59</v>
      </c>
      <c r="D25" s="34" t="s">
        <v>29</v>
      </c>
      <c r="E25" s="39">
        <v>1000</v>
      </c>
      <c r="F25" s="36">
        <v>4687.8549999999996</v>
      </c>
      <c r="G25" s="37">
        <v>1.63435081362587</v>
      </c>
      <c r="H25" s="40">
        <v>6.8849999999999995E-2</v>
      </c>
      <c r="I25" s="41"/>
    </row>
    <row r="26" spans="2:9" x14ac:dyDescent="0.2">
      <c r="B26" s="33" t="s">
        <v>60</v>
      </c>
      <c r="C26" s="33"/>
      <c r="D26" s="33"/>
      <c r="E26" s="42"/>
      <c r="F26" s="43">
        <f>SUM(F6:F25)</f>
        <v>143897.875</v>
      </c>
      <c r="G26" s="44">
        <f>SUM(G6:G25)</f>
        <v>50.167850559644762</v>
      </c>
      <c r="H26" s="45"/>
      <c r="I26" s="45"/>
    </row>
    <row r="27" spans="2:9" x14ac:dyDescent="0.2">
      <c r="B27" s="33" t="s">
        <v>61</v>
      </c>
      <c r="C27" s="34"/>
      <c r="D27" s="34"/>
      <c r="E27" s="35"/>
      <c r="F27" s="36"/>
      <c r="G27" s="37"/>
      <c r="H27" s="38"/>
      <c r="I27" s="38"/>
    </row>
    <row r="28" spans="2:9" x14ac:dyDescent="0.2">
      <c r="B28" s="34" t="s">
        <v>62</v>
      </c>
      <c r="C28" s="34" t="s">
        <v>63</v>
      </c>
      <c r="D28" s="34" t="s">
        <v>21</v>
      </c>
      <c r="E28" s="39">
        <v>4000</v>
      </c>
      <c r="F28" s="36">
        <v>19931.68</v>
      </c>
      <c r="G28" s="37">
        <v>6.9488833218882498</v>
      </c>
      <c r="H28" s="40">
        <v>5.6876999999999997E-2</v>
      </c>
      <c r="I28" s="41"/>
    </row>
    <row r="29" spans="2:9" x14ac:dyDescent="0.2">
      <c r="B29" s="34" t="s">
        <v>64</v>
      </c>
      <c r="C29" s="34" t="s">
        <v>65</v>
      </c>
      <c r="D29" s="34" t="s">
        <v>29</v>
      </c>
      <c r="E29" s="39">
        <v>2500</v>
      </c>
      <c r="F29" s="36">
        <v>12362.6875</v>
      </c>
      <c r="G29" s="37">
        <v>4.3100668374400097</v>
      </c>
      <c r="H29" s="40">
        <v>6.9901000000000005E-2</v>
      </c>
      <c r="I29" s="41"/>
    </row>
    <row r="30" spans="2:9" x14ac:dyDescent="0.2">
      <c r="B30" s="34" t="s">
        <v>66</v>
      </c>
      <c r="C30" s="34" t="s">
        <v>67</v>
      </c>
      <c r="D30" s="34" t="s">
        <v>29</v>
      </c>
      <c r="E30" s="39">
        <v>1500</v>
      </c>
      <c r="F30" s="36">
        <v>7467.0150000000003</v>
      </c>
      <c r="G30" s="37">
        <v>2.6032635481700201</v>
      </c>
      <c r="H30" s="40">
        <v>6.4493999999999996E-2</v>
      </c>
      <c r="I30" s="41"/>
    </row>
    <row r="31" spans="2:9" x14ac:dyDescent="0.2">
      <c r="B31" s="34" t="s">
        <v>68</v>
      </c>
      <c r="C31" s="34" t="s">
        <v>69</v>
      </c>
      <c r="D31" s="34" t="s">
        <v>29</v>
      </c>
      <c r="E31" s="39">
        <v>1000</v>
      </c>
      <c r="F31" s="36">
        <v>4984.1450000000004</v>
      </c>
      <c r="G31" s="37">
        <v>1.73764790847398</v>
      </c>
      <c r="H31" s="40">
        <v>6.4505000000000007E-2</v>
      </c>
      <c r="I31" s="41"/>
    </row>
    <row r="32" spans="2:9" x14ac:dyDescent="0.2">
      <c r="B32" s="34" t="s">
        <v>70</v>
      </c>
      <c r="C32" s="34" t="s">
        <v>71</v>
      </c>
      <c r="D32" s="34" t="s">
        <v>29</v>
      </c>
      <c r="E32" s="39">
        <v>1000</v>
      </c>
      <c r="F32" s="36">
        <v>4981.66</v>
      </c>
      <c r="G32" s="37">
        <v>1.73678155024152</v>
      </c>
      <c r="H32" s="40">
        <v>6.3996999999999998E-2</v>
      </c>
      <c r="I32" s="41"/>
    </row>
    <row r="33" spans="2:9" x14ac:dyDescent="0.2">
      <c r="B33" s="34" t="s">
        <v>72</v>
      </c>
      <c r="C33" s="34" t="s">
        <v>73</v>
      </c>
      <c r="D33" s="34" t="s">
        <v>29</v>
      </c>
      <c r="E33" s="39">
        <v>1000</v>
      </c>
      <c r="F33" s="36">
        <v>4979.05</v>
      </c>
      <c r="G33" s="37">
        <v>1.7358716126211</v>
      </c>
      <c r="H33" s="40">
        <v>6.3999E-2</v>
      </c>
      <c r="I33" s="41"/>
    </row>
    <row r="34" spans="2:9" x14ac:dyDescent="0.2">
      <c r="B34" s="34" t="s">
        <v>74</v>
      </c>
      <c r="C34" s="34" t="s">
        <v>75</v>
      </c>
      <c r="D34" s="34" t="s">
        <v>29</v>
      </c>
      <c r="E34" s="39">
        <v>1000</v>
      </c>
      <c r="F34" s="36">
        <v>4978.8850000000002</v>
      </c>
      <c r="G34" s="37">
        <v>1.735814087829</v>
      </c>
      <c r="H34" s="40">
        <v>6.4496999999999999E-2</v>
      </c>
      <c r="I34" s="41"/>
    </row>
    <row r="35" spans="2:9" x14ac:dyDescent="0.2">
      <c r="B35" s="34" t="s">
        <v>76</v>
      </c>
      <c r="C35" s="34" t="s">
        <v>77</v>
      </c>
      <c r="D35" s="34" t="s">
        <v>29</v>
      </c>
      <c r="E35" s="39">
        <v>1000</v>
      </c>
      <c r="F35" s="36">
        <v>4975.0950000000003</v>
      </c>
      <c r="G35" s="37">
        <v>1.7344927607863301</v>
      </c>
      <c r="H35" s="40">
        <v>6.5255999999999995E-2</v>
      </c>
      <c r="I35" s="41"/>
    </row>
    <row r="36" spans="2:9" x14ac:dyDescent="0.2">
      <c r="B36" s="34" t="s">
        <v>78</v>
      </c>
      <c r="C36" s="34" t="s">
        <v>79</v>
      </c>
      <c r="D36" s="34" t="s">
        <v>29</v>
      </c>
      <c r="E36" s="39">
        <v>1000</v>
      </c>
      <c r="F36" s="36">
        <v>4974.2700000000004</v>
      </c>
      <c r="G36" s="37">
        <v>1.73420513682585</v>
      </c>
      <c r="H36" s="40">
        <v>5.8999999999999997E-2</v>
      </c>
      <c r="I36" s="41"/>
    </row>
    <row r="37" spans="2:9" x14ac:dyDescent="0.2">
      <c r="B37" s="34" t="s">
        <v>80</v>
      </c>
      <c r="C37" s="34" t="s">
        <v>81</v>
      </c>
      <c r="D37" s="34" t="s">
        <v>29</v>
      </c>
      <c r="E37" s="39">
        <v>1000</v>
      </c>
      <c r="F37" s="36">
        <v>4973.92</v>
      </c>
      <c r="G37" s="37">
        <v>1.7340831145395901</v>
      </c>
      <c r="H37" s="40">
        <v>6.5993999999999997E-2</v>
      </c>
      <c r="I37" s="41"/>
    </row>
    <row r="38" spans="2:9" x14ac:dyDescent="0.2">
      <c r="B38" s="34" t="s">
        <v>82</v>
      </c>
      <c r="C38" s="34" t="s">
        <v>83</v>
      </c>
      <c r="D38" s="34" t="s">
        <v>29</v>
      </c>
      <c r="E38" s="39">
        <v>1000</v>
      </c>
      <c r="F38" s="36">
        <v>4973.2299999999996</v>
      </c>
      <c r="G38" s="37">
        <v>1.7338425563180999</v>
      </c>
      <c r="H38" s="40">
        <v>6.5497E-2</v>
      </c>
      <c r="I38" s="41"/>
    </row>
    <row r="39" spans="2:9" x14ac:dyDescent="0.2">
      <c r="B39" s="34" t="s">
        <v>84</v>
      </c>
      <c r="C39" s="34" t="s">
        <v>85</v>
      </c>
      <c r="D39" s="34" t="s">
        <v>29</v>
      </c>
      <c r="E39" s="39">
        <v>1000</v>
      </c>
      <c r="F39" s="36">
        <v>4972.1899999999996</v>
      </c>
      <c r="G39" s="37">
        <v>1.7334799758103401</v>
      </c>
      <c r="H39" s="40">
        <v>6.3796000000000005E-2</v>
      </c>
      <c r="I39" s="41"/>
    </row>
    <row r="40" spans="2:9" x14ac:dyDescent="0.2">
      <c r="B40" s="34" t="s">
        <v>86</v>
      </c>
      <c r="C40" s="34" t="s">
        <v>87</v>
      </c>
      <c r="D40" s="34" t="s">
        <v>29</v>
      </c>
      <c r="E40" s="39">
        <v>1000</v>
      </c>
      <c r="F40" s="36">
        <v>4969.62</v>
      </c>
      <c r="G40" s="37">
        <v>1.73258398359407</v>
      </c>
      <c r="H40" s="40">
        <v>6.3751000000000002E-2</v>
      </c>
      <c r="I40" s="41"/>
    </row>
    <row r="41" spans="2:9" x14ac:dyDescent="0.2">
      <c r="B41" s="34" t="s">
        <v>88</v>
      </c>
      <c r="C41" s="34" t="s">
        <v>89</v>
      </c>
      <c r="D41" s="34" t="s">
        <v>29</v>
      </c>
      <c r="E41" s="39">
        <v>1000</v>
      </c>
      <c r="F41" s="36">
        <v>4968.68</v>
      </c>
      <c r="G41" s="37">
        <v>1.7322562665966801</v>
      </c>
      <c r="H41" s="40">
        <v>5.8993999999999998E-2</v>
      </c>
      <c r="I41" s="41"/>
    </row>
    <row r="42" spans="2:9" x14ac:dyDescent="0.2">
      <c r="B42" s="34" t="s">
        <v>90</v>
      </c>
      <c r="C42" s="34" t="s">
        <v>91</v>
      </c>
      <c r="D42" s="34" t="s">
        <v>92</v>
      </c>
      <c r="E42" s="39">
        <v>500</v>
      </c>
      <c r="F42" s="36">
        <v>2492.1350000000002</v>
      </c>
      <c r="G42" s="37">
        <v>0.86884574393096703</v>
      </c>
      <c r="H42" s="40">
        <v>6.3994999999999996E-2</v>
      </c>
      <c r="I42" s="41"/>
    </row>
    <row r="43" spans="2:9" x14ac:dyDescent="0.2">
      <c r="B43" s="34" t="s">
        <v>93</v>
      </c>
      <c r="C43" s="34" t="s">
        <v>94</v>
      </c>
      <c r="D43" s="34" t="s">
        <v>29</v>
      </c>
      <c r="E43" s="39">
        <v>500</v>
      </c>
      <c r="F43" s="36">
        <v>2484.0149999999999</v>
      </c>
      <c r="G43" s="37">
        <v>0.86601482688966702</v>
      </c>
      <c r="H43" s="40">
        <v>6.5244999999999997E-2</v>
      </c>
      <c r="I43" s="41"/>
    </row>
    <row r="44" spans="2:9" x14ac:dyDescent="0.2">
      <c r="B44" s="33" t="s">
        <v>60</v>
      </c>
      <c r="C44" s="33"/>
      <c r="D44" s="33"/>
      <c r="E44" s="42"/>
      <c r="F44" s="43">
        <f>SUM(F27:F43)</f>
        <v>99468.277499999997</v>
      </c>
      <c r="G44" s="44">
        <f>SUM(G27:G43)</f>
        <v>34.678133231955471</v>
      </c>
      <c r="H44" s="45"/>
      <c r="I44" s="45"/>
    </row>
    <row r="45" spans="2:9" x14ac:dyDescent="0.2">
      <c r="B45" s="33" t="s">
        <v>95</v>
      </c>
      <c r="C45" s="34"/>
      <c r="D45" s="34"/>
      <c r="E45" s="35"/>
      <c r="F45" s="36"/>
      <c r="G45" s="37"/>
      <c r="H45" s="38"/>
      <c r="I45" s="38"/>
    </row>
    <row r="46" spans="2:9" x14ac:dyDescent="0.2">
      <c r="B46" s="34" t="s">
        <v>96</v>
      </c>
      <c r="C46" s="34" t="s">
        <v>97</v>
      </c>
      <c r="D46" s="34" t="s">
        <v>106</v>
      </c>
      <c r="E46" s="39">
        <v>15000000</v>
      </c>
      <c r="F46" s="36">
        <v>14265.96</v>
      </c>
      <c r="G46" s="37">
        <v>4.9736144426724103</v>
      </c>
      <c r="H46" s="40">
        <v>5.5399999999999998E-2</v>
      </c>
      <c r="I46" s="41"/>
    </row>
    <row r="47" spans="2:9" x14ac:dyDescent="0.2">
      <c r="B47" s="34" t="s">
        <v>98</v>
      </c>
      <c r="C47" s="34" t="s">
        <v>99</v>
      </c>
      <c r="D47" s="34" t="s">
        <v>106</v>
      </c>
      <c r="E47" s="39">
        <v>5000000</v>
      </c>
      <c r="F47" s="36">
        <v>4789.1049999999996</v>
      </c>
      <c r="G47" s="37">
        <v>1.66965011786621</v>
      </c>
      <c r="H47" s="40">
        <v>5.5425000000000002E-2</v>
      </c>
      <c r="I47" s="41"/>
    </row>
    <row r="48" spans="2:9" x14ac:dyDescent="0.2">
      <c r="B48" s="34" t="s">
        <v>100</v>
      </c>
      <c r="C48" s="34" t="s">
        <v>101</v>
      </c>
      <c r="D48" s="34" t="s">
        <v>106</v>
      </c>
      <c r="E48" s="39">
        <v>2500000</v>
      </c>
      <c r="F48" s="36">
        <v>2393.2224999999999</v>
      </c>
      <c r="G48" s="37">
        <v>0.83436137424530699</v>
      </c>
      <c r="H48" s="40">
        <v>5.4833E-2</v>
      </c>
      <c r="I48" s="41"/>
    </row>
    <row r="49" spans="2:9" x14ac:dyDescent="0.2">
      <c r="B49" s="33" t="s">
        <v>60</v>
      </c>
      <c r="C49" s="33"/>
      <c r="D49" s="33"/>
      <c r="E49" s="42"/>
      <c r="F49" s="46">
        <f>SUM(F45:F48)</f>
        <v>21448.287499999999</v>
      </c>
      <c r="G49" s="47">
        <f>SUM(G45:G48)</f>
        <v>7.4776259347839273</v>
      </c>
      <c r="H49" s="45"/>
      <c r="I49" s="45"/>
    </row>
    <row r="50" spans="2:9" x14ac:dyDescent="0.2">
      <c r="B50" s="48" t="s">
        <v>102</v>
      </c>
      <c r="C50" s="48"/>
      <c r="D50" s="48"/>
      <c r="E50" s="49"/>
      <c r="F50" s="50">
        <f>+F26+F44+F49</f>
        <v>264814.44</v>
      </c>
      <c r="G50" s="51">
        <f>+G26+G44+G49</f>
        <v>92.323609726384163</v>
      </c>
      <c r="H50" s="45"/>
      <c r="I50" s="45"/>
    </row>
    <row r="51" spans="2:9" x14ac:dyDescent="0.2">
      <c r="B51" s="33" t="s">
        <v>103</v>
      </c>
      <c r="C51" s="34"/>
      <c r="D51" s="34"/>
      <c r="E51" s="35"/>
      <c r="F51" s="36"/>
      <c r="G51" s="37"/>
      <c r="H51" s="38"/>
      <c r="I51" s="38"/>
    </row>
    <row r="52" spans="2:9" x14ac:dyDescent="0.2">
      <c r="B52" s="34" t="s">
        <v>104</v>
      </c>
      <c r="C52" s="34" t="s">
        <v>105</v>
      </c>
      <c r="D52" s="34" t="s">
        <v>106</v>
      </c>
      <c r="E52" s="39">
        <v>14500000</v>
      </c>
      <c r="F52" s="36">
        <v>14507.25</v>
      </c>
      <c r="G52" s="37">
        <v>5.0577366068220702</v>
      </c>
      <c r="H52" s="40">
        <v>5.3733000000000003E-2</v>
      </c>
      <c r="I52" s="41"/>
    </row>
    <row r="53" spans="2:9" x14ac:dyDescent="0.2">
      <c r="B53" s="33" t="s">
        <v>102</v>
      </c>
      <c r="C53" s="33"/>
      <c r="D53" s="33"/>
      <c r="E53" s="42"/>
      <c r="F53" s="43">
        <f>SUM(F52:F52)</f>
        <v>14507.25</v>
      </c>
      <c r="G53" s="44">
        <f>SUM(G52:G52)</f>
        <v>5.0577366068220702</v>
      </c>
      <c r="H53" s="45"/>
      <c r="I53" s="45"/>
    </row>
    <row r="54" spans="2:9" x14ac:dyDescent="0.2">
      <c r="B54" s="33" t="s">
        <v>107</v>
      </c>
      <c r="C54" s="34"/>
      <c r="D54" s="34"/>
      <c r="E54" s="35"/>
      <c r="F54" s="36"/>
      <c r="G54" s="37"/>
      <c r="H54" s="38"/>
      <c r="I54" s="38"/>
    </row>
    <row r="55" spans="2:9" x14ac:dyDescent="0.2">
      <c r="B55" s="34" t="s">
        <v>108</v>
      </c>
      <c r="C55" s="34" t="s">
        <v>109</v>
      </c>
      <c r="D55" s="34"/>
      <c r="E55" s="39">
        <v>6542.44</v>
      </c>
      <c r="F55" s="36">
        <v>761.47353169999997</v>
      </c>
      <c r="G55" s="37">
        <v>0.26547640361923702</v>
      </c>
      <c r="H55" s="38"/>
      <c r="I55" s="38"/>
    </row>
    <row r="56" spans="2:9" x14ac:dyDescent="0.2">
      <c r="B56" s="33" t="s">
        <v>60</v>
      </c>
      <c r="C56" s="33"/>
      <c r="D56" s="33"/>
      <c r="E56" s="42"/>
      <c r="F56" s="43">
        <f>SUM(F55:F55)</f>
        <v>761.47353169999997</v>
      </c>
      <c r="G56" s="44">
        <f>SUM(G55:G55)</f>
        <v>0.26547640361923702</v>
      </c>
      <c r="H56" s="45"/>
      <c r="I56" s="45"/>
    </row>
    <row r="57" spans="2:9" x14ac:dyDescent="0.2">
      <c r="B57" s="33"/>
      <c r="C57" s="34"/>
      <c r="D57" s="34"/>
      <c r="E57" s="35"/>
      <c r="F57" s="36"/>
      <c r="G57" s="37"/>
      <c r="H57" s="38"/>
      <c r="I57" s="38"/>
    </row>
    <row r="58" spans="2:9" x14ac:dyDescent="0.2">
      <c r="B58" s="33" t="s">
        <v>110</v>
      </c>
      <c r="C58" s="33"/>
      <c r="D58" s="33"/>
      <c r="E58" s="42"/>
      <c r="F58" s="43">
        <v>6527.5566558</v>
      </c>
      <c r="G58" s="44">
        <v>2.27573539100413</v>
      </c>
      <c r="H58" s="40">
        <v>4.8599999999999997E-2</v>
      </c>
      <c r="I58" s="40"/>
    </row>
    <row r="59" spans="2:9" x14ac:dyDescent="0.2">
      <c r="B59" s="34"/>
      <c r="C59" s="34"/>
      <c r="D59" s="34"/>
      <c r="E59" s="35"/>
      <c r="F59" s="36"/>
      <c r="G59" s="37"/>
      <c r="H59" s="38"/>
      <c r="I59" s="38"/>
    </row>
    <row r="60" spans="2:9" x14ac:dyDescent="0.2">
      <c r="B60" s="57" t="s">
        <v>112</v>
      </c>
      <c r="C60" s="57"/>
      <c r="D60" s="57"/>
      <c r="E60" s="58"/>
      <c r="F60" s="43">
        <f>F61-(F26+F44+F49+F53+F56+F58)</f>
        <v>222.12872819998302</v>
      </c>
      <c r="G60" s="44">
        <f>G61-(G26+G44+G49+G53+G56+G58)</f>
        <v>7.7441872170396664E-2</v>
      </c>
      <c r="H60" s="45"/>
      <c r="I60" s="45"/>
    </row>
    <row r="61" spans="2:9" x14ac:dyDescent="0.2">
      <c r="B61" s="52" t="s">
        <v>111</v>
      </c>
      <c r="C61" s="52"/>
      <c r="D61" s="52"/>
      <c r="E61" s="53"/>
      <c r="F61" s="54">
        <v>286832.84891569999</v>
      </c>
      <c r="G61" s="55">
        <v>100</v>
      </c>
      <c r="H61" s="56"/>
      <c r="I61" s="56"/>
    </row>
    <row r="63" spans="2:9" x14ac:dyDescent="0.2">
      <c r="B63" s="26" t="s">
        <v>114</v>
      </c>
    </row>
    <row r="64" spans="2:9" ht="39.950000000000003" customHeight="1" x14ac:dyDescent="0.2">
      <c r="B64" s="77" t="s">
        <v>115</v>
      </c>
      <c r="C64" s="77"/>
      <c r="D64" s="77"/>
      <c r="E64" s="77"/>
      <c r="F64" s="77"/>
      <c r="G64" s="77"/>
      <c r="H64" s="77"/>
      <c r="I64" s="77"/>
    </row>
    <row r="66" spans="2:7" x14ac:dyDescent="0.2">
      <c r="B66" s="74" t="s">
        <v>322</v>
      </c>
    </row>
    <row r="69" spans="2:7" x14ac:dyDescent="0.2">
      <c r="B69" s="26" t="s">
        <v>307</v>
      </c>
      <c r="C69" s="26"/>
      <c r="D69" s="59"/>
      <c r="E69" s="26"/>
      <c r="G69" s="70"/>
    </row>
    <row r="70" spans="2:7" x14ac:dyDescent="0.2">
      <c r="D70" s="60"/>
      <c r="E70" s="60"/>
      <c r="G70" s="70"/>
    </row>
    <row r="71" spans="2:7" x14ac:dyDescent="0.2">
      <c r="E71" s="8"/>
      <c r="G71" s="70"/>
    </row>
    <row r="72" spans="2:7" x14ac:dyDescent="0.2">
      <c r="E72" s="8"/>
      <c r="G72" s="70"/>
    </row>
    <row r="73" spans="2:7" x14ac:dyDescent="0.2">
      <c r="E73" s="8"/>
      <c r="G73" s="70"/>
    </row>
    <row r="74" spans="2:7" x14ac:dyDescent="0.2">
      <c r="B74" s="26"/>
      <c r="E74" s="8"/>
      <c r="G74" s="70"/>
    </row>
    <row r="75" spans="2:7" x14ac:dyDescent="0.2">
      <c r="E75" s="8"/>
      <c r="G75" s="70"/>
    </row>
    <row r="76" spans="2:7" x14ac:dyDescent="0.2">
      <c r="E76" s="8"/>
      <c r="G76" s="70"/>
    </row>
    <row r="77" spans="2:7" x14ac:dyDescent="0.2">
      <c r="E77" s="8"/>
      <c r="G77" s="70"/>
    </row>
    <row r="78" spans="2:7" x14ac:dyDescent="0.2">
      <c r="E78" s="8"/>
      <c r="G78" s="70"/>
    </row>
    <row r="79" spans="2:7" x14ac:dyDescent="0.2">
      <c r="E79" s="8"/>
      <c r="G79" s="70"/>
    </row>
    <row r="80" spans="2:7" x14ac:dyDescent="0.2">
      <c r="E80" s="8"/>
      <c r="G80" s="70"/>
    </row>
    <row r="81" spans="2:7" x14ac:dyDescent="0.2">
      <c r="E81" s="8"/>
      <c r="G81" s="70"/>
    </row>
    <row r="82" spans="2:7" x14ac:dyDescent="0.2">
      <c r="E82" s="8"/>
      <c r="G82" s="70"/>
    </row>
    <row r="83" spans="2:7" x14ac:dyDescent="0.2">
      <c r="E83" s="8"/>
      <c r="G83" s="70"/>
    </row>
    <row r="84" spans="2:7" x14ac:dyDescent="0.2">
      <c r="E84" s="8"/>
      <c r="G84" s="70"/>
    </row>
    <row r="85" spans="2:7" x14ac:dyDescent="0.2">
      <c r="E85" s="8"/>
      <c r="G85" s="70"/>
    </row>
    <row r="86" spans="2:7" x14ac:dyDescent="0.2">
      <c r="E86" s="8"/>
      <c r="G86" s="70"/>
    </row>
    <row r="87" spans="2:7" x14ac:dyDescent="0.2">
      <c r="E87" s="8"/>
      <c r="G87" s="70"/>
    </row>
    <row r="88" spans="2:7" x14ac:dyDescent="0.2">
      <c r="E88" s="8"/>
      <c r="G88" s="70"/>
    </row>
    <row r="89" spans="2:7" x14ac:dyDescent="0.2">
      <c r="E89" s="8"/>
      <c r="G89" s="70"/>
    </row>
    <row r="90" spans="2:7" x14ac:dyDescent="0.2">
      <c r="B90" s="26" t="s">
        <v>308</v>
      </c>
      <c r="E90" s="8"/>
      <c r="G90" s="70"/>
    </row>
    <row r="91" spans="2:7" x14ac:dyDescent="0.2">
      <c r="B91" s="71" t="s">
        <v>309</v>
      </c>
      <c r="E91" s="8"/>
      <c r="G91" s="70"/>
    </row>
    <row r="92" spans="2:7" x14ac:dyDescent="0.2">
      <c r="E92" s="8"/>
      <c r="G92" s="70"/>
    </row>
    <row r="93" spans="2:7" x14ac:dyDescent="0.2">
      <c r="E93" s="8"/>
      <c r="G93" s="70"/>
    </row>
    <row r="94" spans="2:7" x14ac:dyDescent="0.2">
      <c r="E94" s="8"/>
      <c r="G94" s="70"/>
    </row>
    <row r="95" spans="2:7" x14ac:dyDescent="0.2">
      <c r="E95" s="8"/>
      <c r="G95" s="70"/>
    </row>
    <row r="96" spans="2:7" x14ac:dyDescent="0.2">
      <c r="E96" s="8"/>
      <c r="G96" s="70"/>
    </row>
    <row r="97" spans="5:7" x14ac:dyDescent="0.2">
      <c r="E97" s="8"/>
      <c r="G97" s="70"/>
    </row>
    <row r="98" spans="5:7" x14ac:dyDescent="0.2">
      <c r="E98" s="8"/>
      <c r="G98" s="70"/>
    </row>
    <row r="99" spans="5:7" x14ac:dyDescent="0.2">
      <c r="E99" s="8"/>
      <c r="G99" s="70"/>
    </row>
    <row r="100" spans="5:7" x14ac:dyDescent="0.2">
      <c r="E100" s="8"/>
      <c r="G100" s="70"/>
    </row>
    <row r="101" spans="5:7" x14ac:dyDescent="0.2">
      <c r="E101" s="8"/>
      <c r="G101" s="70"/>
    </row>
    <row r="102" spans="5:7" x14ac:dyDescent="0.2">
      <c r="E102" s="8"/>
      <c r="G102" s="70"/>
    </row>
    <row r="103" spans="5:7" x14ac:dyDescent="0.2">
      <c r="E103" s="8"/>
      <c r="G103" s="70"/>
    </row>
    <row r="104" spans="5:7" x14ac:dyDescent="0.2">
      <c r="E104" s="8"/>
      <c r="G104" s="70"/>
    </row>
    <row r="105" spans="5:7" x14ac:dyDescent="0.2">
      <c r="E105" s="8"/>
      <c r="G105" s="70"/>
    </row>
    <row r="106" spans="5:7" x14ac:dyDescent="0.2">
      <c r="E106" s="8"/>
      <c r="G106" s="70"/>
    </row>
    <row r="107" spans="5:7" x14ac:dyDescent="0.2">
      <c r="E107" s="8"/>
      <c r="G107" s="70"/>
    </row>
    <row r="108" spans="5:7" x14ac:dyDescent="0.2">
      <c r="E108" s="8"/>
      <c r="G108" s="70"/>
    </row>
    <row r="109" spans="5:7" x14ac:dyDescent="0.2">
      <c r="E109" s="8"/>
      <c r="G109" s="70"/>
    </row>
    <row r="110" spans="5:7" x14ac:dyDescent="0.2">
      <c r="E110" s="8"/>
      <c r="G110" s="70"/>
    </row>
    <row r="111" spans="5:7" x14ac:dyDescent="0.2">
      <c r="E111" s="8"/>
      <c r="G111" s="70"/>
    </row>
    <row r="112" spans="5:7" x14ac:dyDescent="0.2">
      <c r="E112" s="8"/>
      <c r="G112" s="70"/>
    </row>
    <row r="113" spans="5:7" x14ac:dyDescent="0.2">
      <c r="E113" s="8"/>
      <c r="G113" s="70"/>
    </row>
    <row r="114" spans="5:7" x14ac:dyDescent="0.2">
      <c r="E114" s="8"/>
      <c r="G114" s="70"/>
    </row>
    <row r="115" spans="5:7" x14ac:dyDescent="0.2">
      <c r="E115" s="8"/>
      <c r="G115" s="70"/>
    </row>
    <row r="116" spans="5:7" x14ac:dyDescent="0.2">
      <c r="E116" s="8"/>
      <c r="G116" s="70"/>
    </row>
    <row r="117" spans="5:7" x14ac:dyDescent="0.2">
      <c r="E117" s="8"/>
      <c r="G117" s="70"/>
    </row>
    <row r="118" spans="5:7" x14ac:dyDescent="0.2">
      <c r="E118" s="8"/>
      <c r="G118" s="70"/>
    </row>
    <row r="119" spans="5:7" x14ac:dyDescent="0.2">
      <c r="E119" s="8"/>
      <c r="G119" s="70"/>
    </row>
    <row r="120" spans="5:7" x14ac:dyDescent="0.2">
      <c r="E120" s="8"/>
      <c r="G120" s="70"/>
    </row>
    <row r="121" spans="5:7" x14ac:dyDescent="0.2">
      <c r="E121" s="8"/>
      <c r="G121" s="70"/>
    </row>
    <row r="122" spans="5:7" x14ac:dyDescent="0.2">
      <c r="E122" s="8"/>
      <c r="G122" s="70"/>
    </row>
    <row r="123" spans="5:7" x14ac:dyDescent="0.2">
      <c r="E123" s="8"/>
      <c r="G123" s="70"/>
    </row>
    <row r="124" spans="5:7" x14ac:dyDescent="0.2">
      <c r="E124" s="8"/>
      <c r="G124" s="70"/>
    </row>
    <row r="125" spans="5:7" x14ac:dyDescent="0.2">
      <c r="E125" s="8"/>
      <c r="G125" s="70"/>
    </row>
    <row r="126" spans="5:7" x14ac:dyDescent="0.2">
      <c r="E126" s="8"/>
      <c r="G126" s="70"/>
    </row>
    <row r="127" spans="5:7" x14ac:dyDescent="0.2">
      <c r="E127" s="8"/>
      <c r="G127" s="70"/>
    </row>
    <row r="128" spans="5:7" x14ac:dyDescent="0.2">
      <c r="E128" s="8"/>
      <c r="G128" s="70"/>
    </row>
    <row r="129" spans="5:7" x14ac:dyDescent="0.2">
      <c r="E129" s="8"/>
      <c r="G129" s="70"/>
    </row>
    <row r="130" spans="5:7" x14ac:dyDescent="0.2">
      <c r="E130" s="8"/>
      <c r="G130" s="70"/>
    </row>
    <row r="131" spans="5:7" x14ac:dyDescent="0.2">
      <c r="E131" s="8"/>
      <c r="G131" s="70"/>
    </row>
    <row r="132" spans="5:7" x14ac:dyDescent="0.2">
      <c r="E132" s="8"/>
      <c r="G132" s="70"/>
    </row>
    <row r="133" spans="5:7" x14ac:dyDescent="0.2">
      <c r="E133" s="8"/>
      <c r="G133" s="70"/>
    </row>
    <row r="134" spans="5:7" x14ac:dyDescent="0.2">
      <c r="E134" s="8"/>
      <c r="G134" s="70"/>
    </row>
    <row r="135" spans="5:7" x14ac:dyDescent="0.2">
      <c r="E135" s="8"/>
      <c r="G135" s="70"/>
    </row>
    <row r="136" spans="5:7" x14ac:dyDescent="0.2">
      <c r="E136" s="8"/>
      <c r="G136" s="70"/>
    </row>
    <row r="137" spans="5:7" x14ac:dyDescent="0.2">
      <c r="E137" s="8"/>
      <c r="G137" s="70"/>
    </row>
    <row r="138" spans="5:7" x14ac:dyDescent="0.2">
      <c r="E138" s="8"/>
      <c r="G138" s="70"/>
    </row>
    <row r="139" spans="5:7" x14ac:dyDescent="0.2">
      <c r="E139" s="8"/>
      <c r="G139" s="70"/>
    </row>
    <row r="140" spans="5:7" x14ac:dyDescent="0.2">
      <c r="E140" s="8"/>
      <c r="G140" s="70"/>
    </row>
    <row r="141" spans="5:7" x14ac:dyDescent="0.2">
      <c r="E141" s="8"/>
      <c r="G141" s="70"/>
    </row>
    <row r="142" spans="5:7" x14ac:dyDescent="0.2">
      <c r="E142" s="8"/>
      <c r="G142" s="70"/>
    </row>
    <row r="143" spans="5:7" x14ac:dyDescent="0.2">
      <c r="E143" s="8"/>
      <c r="G143" s="70"/>
    </row>
    <row r="144" spans="5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  <row r="167" spans="5:7" x14ac:dyDescent="0.2">
      <c r="E167" s="8"/>
      <c r="G167" s="70"/>
    </row>
    <row r="168" spans="5:7" x14ac:dyDescent="0.2">
      <c r="E168" s="8"/>
      <c r="G168" s="70"/>
    </row>
    <row r="169" spans="5:7" x14ac:dyDescent="0.2">
      <c r="E169" s="8"/>
      <c r="G169" s="70"/>
    </row>
    <row r="170" spans="5:7" x14ac:dyDescent="0.2">
      <c r="E170" s="8"/>
      <c r="G170" s="70"/>
    </row>
    <row r="171" spans="5:7" x14ac:dyDescent="0.2">
      <c r="E171" s="8"/>
      <c r="G171" s="70"/>
    </row>
    <row r="172" spans="5:7" x14ac:dyDescent="0.2">
      <c r="E172" s="8"/>
      <c r="G172" s="70"/>
    </row>
    <row r="173" spans="5:7" x14ac:dyDescent="0.2">
      <c r="E173" s="8"/>
      <c r="G173" s="70"/>
    </row>
    <row r="174" spans="5:7" x14ac:dyDescent="0.2">
      <c r="E174" s="8"/>
      <c r="G174" s="70"/>
    </row>
    <row r="175" spans="5:7" x14ac:dyDescent="0.2">
      <c r="E175" s="8"/>
      <c r="G175" s="70"/>
    </row>
    <row r="176" spans="5:7" x14ac:dyDescent="0.2">
      <c r="E176" s="8"/>
      <c r="G176" s="70"/>
    </row>
    <row r="177" spans="5:7" x14ac:dyDescent="0.2">
      <c r="E177" s="8"/>
      <c r="G177" s="70"/>
    </row>
    <row r="178" spans="5:7" x14ac:dyDescent="0.2">
      <c r="E178" s="8"/>
      <c r="G178" s="70"/>
    </row>
    <row r="179" spans="5:7" x14ac:dyDescent="0.2">
      <c r="E179" s="8"/>
      <c r="G179" s="70"/>
    </row>
    <row r="180" spans="5:7" x14ac:dyDescent="0.2">
      <c r="E180" s="8"/>
      <c r="G180" s="70"/>
    </row>
    <row r="181" spans="5:7" x14ac:dyDescent="0.2">
      <c r="E181" s="8"/>
      <c r="G181" s="70"/>
    </row>
    <row r="182" spans="5:7" x14ac:dyDescent="0.2">
      <c r="E182" s="8"/>
      <c r="G182" s="70"/>
    </row>
    <row r="183" spans="5:7" x14ac:dyDescent="0.2">
      <c r="E183" s="8"/>
      <c r="G183" s="70"/>
    </row>
    <row r="184" spans="5:7" x14ac:dyDescent="0.2">
      <c r="E184" s="8"/>
      <c r="G184" s="70"/>
    </row>
    <row r="185" spans="5:7" x14ac:dyDescent="0.2">
      <c r="E185" s="8"/>
      <c r="G185" s="70"/>
    </row>
    <row r="186" spans="5:7" x14ac:dyDescent="0.2">
      <c r="E186" s="8"/>
      <c r="G186" s="70"/>
    </row>
    <row r="187" spans="5:7" x14ac:dyDescent="0.2">
      <c r="E187" s="8"/>
      <c r="G187" s="70"/>
    </row>
    <row r="188" spans="5:7" x14ac:dyDescent="0.2">
      <c r="E188" s="8"/>
      <c r="G188" s="70"/>
    </row>
    <row r="189" spans="5:7" x14ac:dyDescent="0.2">
      <c r="E189" s="8"/>
      <c r="G189" s="70"/>
    </row>
    <row r="190" spans="5:7" x14ac:dyDescent="0.2">
      <c r="E190" s="8"/>
      <c r="G190" s="70"/>
    </row>
    <row r="191" spans="5:7" x14ac:dyDescent="0.2">
      <c r="E191" s="8"/>
      <c r="G191" s="70"/>
    </row>
    <row r="192" spans="5:7" x14ac:dyDescent="0.2">
      <c r="E192" s="8"/>
      <c r="G192" s="70"/>
    </row>
    <row r="193" spans="5:7" x14ac:dyDescent="0.2">
      <c r="E193" s="8"/>
      <c r="G193" s="70"/>
    </row>
    <row r="194" spans="5:7" x14ac:dyDescent="0.2">
      <c r="E194" s="8"/>
      <c r="G194" s="70"/>
    </row>
    <row r="195" spans="5:7" x14ac:dyDescent="0.2">
      <c r="E195" s="8"/>
      <c r="G195" s="70"/>
    </row>
    <row r="196" spans="5:7" x14ac:dyDescent="0.2">
      <c r="E196" s="8"/>
      <c r="G196" s="70"/>
    </row>
    <row r="197" spans="5:7" x14ac:dyDescent="0.2">
      <c r="E197" s="8"/>
      <c r="G197" s="70"/>
    </row>
    <row r="198" spans="5:7" x14ac:dyDescent="0.2">
      <c r="E198" s="8"/>
      <c r="G198" s="70"/>
    </row>
    <row r="199" spans="5:7" x14ac:dyDescent="0.2">
      <c r="E199" s="8"/>
      <c r="G199" s="70"/>
    </row>
    <row r="200" spans="5:7" x14ac:dyDescent="0.2">
      <c r="E200" s="8"/>
      <c r="G200" s="70"/>
    </row>
    <row r="201" spans="5:7" x14ac:dyDescent="0.2">
      <c r="E201" s="8"/>
      <c r="G201" s="70"/>
    </row>
    <row r="202" spans="5:7" x14ac:dyDescent="0.2">
      <c r="E202" s="8"/>
      <c r="G202" s="70"/>
    </row>
    <row r="203" spans="5:7" x14ac:dyDescent="0.2">
      <c r="E203" s="8"/>
      <c r="G203" s="70"/>
    </row>
    <row r="204" spans="5:7" x14ac:dyDescent="0.2">
      <c r="E204" s="8"/>
      <c r="G204" s="70"/>
    </row>
    <row r="205" spans="5:7" x14ac:dyDescent="0.2">
      <c r="E205" s="8"/>
      <c r="G205" s="70"/>
    </row>
    <row r="206" spans="5:7" x14ac:dyDescent="0.2">
      <c r="E206" s="8"/>
      <c r="G206" s="70"/>
    </row>
    <row r="207" spans="5:7" x14ac:dyDescent="0.2">
      <c r="E207" s="8"/>
      <c r="G207" s="70"/>
    </row>
    <row r="208" spans="5:7" x14ac:dyDescent="0.2">
      <c r="E208" s="8"/>
      <c r="G208" s="70"/>
    </row>
    <row r="209" spans="5:7" x14ac:dyDescent="0.2">
      <c r="E209" s="8"/>
      <c r="G209" s="70"/>
    </row>
    <row r="210" spans="5:7" x14ac:dyDescent="0.2">
      <c r="E210" s="8"/>
      <c r="G210" s="70"/>
    </row>
    <row r="211" spans="5:7" x14ac:dyDescent="0.2">
      <c r="E211" s="8"/>
      <c r="G211" s="70"/>
    </row>
    <row r="212" spans="5:7" x14ac:dyDescent="0.2">
      <c r="E212" s="8"/>
      <c r="G212" s="70"/>
    </row>
    <row r="213" spans="5:7" x14ac:dyDescent="0.2">
      <c r="E213" s="8"/>
      <c r="G213" s="70"/>
    </row>
    <row r="214" spans="5:7" x14ac:dyDescent="0.2">
      <c r="E214" s="8"/>
      <c r="G214" s="70"/>
    </row>
    <row r="215" spans="5:7" x14ac:dyDescent="0.2">
      <c r="E215" s="8"/>
      <c r="G215" s="70"/>
    </row>
    <row r="216" spans="5:7" x14ac:dyDescent="0.2">
      <c r="E216" s="8"/>
      <c r="G216" s="70"/>
    </row>
    <row r="217" spans="5:7" x14ac:dyDescent="0.2">
      <c r="E217" s="8"/>
      <c r="G217" s="70"/>
    </row>
    <row r="218" spans="5:7" x14ac:dyDescent="0.2">
      <c r="E218" s="8"/>
      <c r="G218" s="70"/>
    </row>
    <row r="219" spans="5:7" x14ac:dyDescent="0.2">
      <c r="E219" s="8"/>
      <c r="G219" s="70"/>
    </row>
    <row r="220" spans="5:7" x14ac:dyDescent="0.2">
      <c r="E220" s="8"/>
      <c r="G220" s="70"/>
    </row>
    <row r="221" spans="5:7" x14ac:dyDescent="0.2">
      <c r="E221" s="8"/>
      <c r="G221" s="70"/>
    </row>
    <row r="222" spans="5:7" x14ac:dyDescent="0.2">
      <c r="E222" s="8"/>
      <c r="G222" s="70"/>
    </row>
    <row r="223" spans="5:7" x14ac:dyDescent="0.2">
      <c r="E223" s="8"/>
      <c r="G223" s="70"/>
    </row>
    <row r="224" spans="5:7" x14ac:dyDescent="0.2">
      <c r="E224" s="8"/>
      <c r="G224" s="70"/>
    </row>
    <row r="225" spans="5:7" x14ac:dyDescent="0.2">
      <c r="E225" s="8"/>
      <c r="G225" s="70"/>
    </row>
    <row r="226" spans="5:7" x14ac:dyDescent="0.2">
      <c r="E226" s="8"/>
      <c r="G226" s="70"/>
    </row>
    <row r="227" spans="5:7" x14ac:dyDescent="0.2">
      <c r="E227" s="8"/>
      <c r="G227" s="70"/>
    </row>
    <row r="228" spans="5:7" x14ac:dyDescent="0.2">
      <c r="E228" s="8"/>
      <c r="G228" s="70"/>
    </row>
    <row r="229" spans="5:7" x14ac:dyDescent="0.2">
      <c r="E229" s="8"/>
      <c r="G229" s="70"/>
    </row>
    <row r="230" spans="5:7" x14ac:dyDescent="0.2">
      <c r="E230" s="8"/>
      <c r="G230" s="70"/>
    </row>
    <row r="231" spans="5:7" x14ac:dyDescent="0.2">
      <c r="E231" s="8"/>
      <c r="G231" s="70"/>
    </row>
    <row r="232" spans="5:7" x14ac:dyDescent="0.2">
      <c r="E232" s="8"/>
      <c r="G232" s="70"/>
    </row>
    <row r="233" spans="5:7" x14ac:dyDescent="0.2">
      <c r="E233" s="8"/>
      <c r="G233" s="70"/>
    </row>
    <row r="234" spans="5:7" x14ac:dyDescent="0.2">
      <c r="E234" s="8"/>
      <c r="G234" s="70"/>
    </row>
    <row r="235" spans="5:7" x14ac:dyDescent="0.2">
      <c r="E235" s="8"/>
      <c r="G235" s="70"/>
    </row>
    <row r="236" spans="5:7" x14ac:dyDescent="0.2">
      <c r="E236" s="8"/>
      <c r="G236" s="70"/>
    </row>
    <row r="237" spans="5:7" x14ac:dyDescent="0.2">
      <c r="E237" s="8"/>
      <c r="G237" s="70"/>
    </row>
    <row r="238" spans="5:7" x14ac:dyDescent="0.2">
      <c r="E238" s="8"/>
      <c r="G238" s="70"/>
    </row>
    <row r="239" spans="5:7" x14ac:dyDescent="0.2">
      <c r="E239" s="8"/>
      <c r="G239" s="70"/>
    </row>
    <row r="240" spans="5:7" x14ac:dyDescent="0.2">
      <c r="E240" s="8"/>
      <c r="G240" s="70"/>
    </row>
    <row r="241" spans="5:7" x14ac:dyDescent="0.2">
      <c r="E241" s="8"/>
      <c r="G241" s="70"/>
    </row>
    <row r="242" spans="5:7" x14ac:dyDescent="0.2">
      <c r="E242" s="8"/>
      <c r="G242" s="70"/>
    </row>
    <row r="243" spans="5:7" x14ac:dyDescent="0.2">
      <c r="E243" s="8"/>
      <c r="G243" s="70"/>
    </row>
    <row r="244" spans="5:7" x14ac:dyDescent="0.2">
      <c r="E244" s="8"/>
      <c r="G244" s="70"/>
    </row>
    <row r="245" spans="5:7" x14ac:dyDescent="0.2">
      <c r="E245" s="8"/>
      <c r="G245" s="70"/>
    </row>
    <row r="246" spans="5:7" x14ac:dyDescent="0.2">
      <c r="E246" s="8"/>
      <c r="G246" s="70"/>
    </row>
    <row r="247" spans="5:7" x14ac:dyDescent="0.2">
      <c r="E247" s="8"/>
      <c r="G247" s="70"/>
    </row>
    <row r="248" spans="5:7" x14ac:dyDescent="0.2">
      <c r="E248" s="8"/>
      <c r="G248" s="70"/>
    </row>
    <row r="249" spans="5:7" x14ac:dyDescent="0.2">
      <c r="E249" s="8"/>
      <c r="G249" s="70"/>
    </row>
    <row r="250" spans="5:7" x14ac:dyDescent="0.2">
      <c r="E250" s="8"/>
      <c r="G250" s="70"/>
    </row>
    <row r="251" spans="5:7" x14ac:dyDescent="0.2">
      <c r="E251" s="8"/>
      <c r="G251" s="70"/>
    </row>
    <row r="252" spans="5:7" x14ac:dyDescent="0.2">
      <c r="E252" s="8"/>
      <c r="G252" s="70"/>
    </row>
    <row r="253" spans="5:7" x14ac:dyDescent="0.2">
      <c r="E253" s="8"/>
      <c r="G253" s="70"/>
    </row>
    <row r="254" spans="5:7" x14ac:dyDescent="0.2">
      <c r="E254" s="8"/>
      <c r="G254" s="70"/>
    </row>
    <row r="255" spans="5:7" x14ac:dyDescent="0.2">
      <c r="E255" s="8"/>
      <c r="G255" s="70"/>
    </row>
    <row r="256" spans="5:7" x14ac:dyDescent="0.2">
      <c r="E256" s="8"/>
      <c r="G256" s="70"/>
    </row>
    <row r="257" spans="5:7" x14ac:dyDescent="0.2">
      <c r="E257" s="8"/>
      <c r="G257" s="70"/>
    </row>
    <row r="258" spans="5:7" x14ac:dyDescent="0.2">
      <c r="E258" s="8"/>
      <c r="G258" s="70"/>
    </row>
    <row r="259" spans="5:7" x14ac:dyDescent="0.2">
      <c r="E259" s="8"/>
      <c r="G259" s="70"/>
    </row>
    <row r="260" spans="5:7" x14ac:dyDescent="0.2">
      <c r="E260" s="8"/>
      <c r="G260" s="70"/>
    </row>
    <row r="261" spans="5:7" x14ac:dyDescent="0.2">
      <c r="E261" s="8"/>
      <c r="G261" s="70"/>
    </row>
    <row r="262" spans="5:7" x14ac:dyDescent="0.2">
      <c r="E262" s="8"/>
      <c r="G262" s="70"/>
    </row>
    <row r="263" spans="5:7" x14ac:dyDescent="0.2">
      <c r="E263" s="8"/>
      <c r="G263" s="70"/>
    </row>
    <row r="264" spans="5:7" x14ac:dyDescent="0.2">
      <c r="E264" s="8"/>
      <c r="G264" s="70"/>
    </row>
    <row r="265" spans="5:7" x14ac:dyDescent="0.2">
      <c r="E265" s="8"/>
      <c r="G265" s="70"/>
    </row>
    <row r="266" spans="5:7" x14ac:dyDescent="0.2">
      <c r="E266" s="8"/>
      <c r="G266" s="70"/>
    </row>
    <row r="267" spans="5:7" x14ac:dyDescent="0.2">
      <c r="E267" s="8"/>
      <c r="G267" s="70"/>
    </row>
    <row r="268" spans="5:7" x14ac:dyDescent="0.2">
      <c r="E268" s="8"/>
      <c r="G268" s="70"/>
    </row>
    <row r="269" spans="5:7" x14ac:dyDescent="0.2">
      <c r="E269" s="8"/>
      <c r="G269" s="70"/>
    </row>
    <row r="270" spans="5:7" x14ac:dyDescent="0.2">
      <c r="E270" s="8"/>
      <c r="G270" s="70"/>
    </row>
    <row r="271" spans="5:7" x14ac:dyDescent="0.2">
      <c r="E271" s="8"/>
      <c r="G271" s="70"/>
    </row>
    <row r="272" spans="5:7" x14ac:dyDescent="0.2">
      <c r="E272" s="8"/>
      <c r="G272" s="70"/>
    </row>
    <row r="273" spans="5:7" x14ac:dyDescent="0.2">
      <c r="E273" s="8"/>
      <c r="G273" s="70"/>
    </row>
    <row r="274" spans="5:7" x14ac:dyDescent="0.2">
      <c r="E274" s="8"/>
      <c r="G274" s="70"/>
    </row>
    <row r="275" spans="5:7" x14ac:dyDescent="0.2">
      <c r="E275" s="8"/>
      <c r="G275" s="70"/>
    </row>
    <row r="276" spans="5:7" x14ac:dyDescent="0.2">
      <c r="E276" s="8"/>
      <c r="G276" s="70"/>
    </row>
    <row r="277" spans="5:7" x14ac:dyDescent="0.2">
      <c r="E277" s="8"/>
      <c r="G277" s="70"/>
    </row>
    <row r="278" spans="5:7" x14ac:dyDescent="0.2">
      <c r="E278" s="8"/>
      <c r="G278" s="70"/>
    </row>
    <row r="279" spans="5:7" x14ac:dyDescent="0.2">
      <c r="E279" s="8"/>
      <c r="G279" s="70"/>
    </row>
    <row r="280" spans="5:7" x14ac:dyDescent="0.2">
      <c r="E280" s="8"/>
      <c r="G280" s="70"/>
    </row>
    <row r="281" spans="5:7" x14ac:dyDescent="0.2">
      <c r="E281" s="8"/>
      <c r="G281" s="70"/>
    </row>
    <row r="282" spans="5:7" x14ac:dyDescent="0.2">
      <c r="E282" s="8"/>
      <c r="G282" s="70"/>
    </row>
    <row r="283" spans="5:7" x14ac:dyDescent="0.2">
      <c r="E283" s="8"/>
      <c r="G283" s="70"/>
    </row>
    <row r="284" spans="5:7" x14ac:dyDescent="0.2">
      <c r="E284" s="8"/>
      <c r="G284" s="70"/>
    </row>
    <row r="285" spans="5:7" x14ac:dyDescent="0.2">
      <c r="E285" s="8"/>
      <c r="G285" s="70"/>
    </row>
    <row r="286" spans="5:7" x14ac:dyDescent="0.2">
      <c r="E286" s="8"/>
      <c r="G286" s="70"/>
    </row>
    <row r="287" spans="5:7" x14ac:dyDescent="0.2">
      <c r="E287" s="8"/>
      <c r="G287" s="70"/>
    </row>
    <row r="288" spans="5:7" x14ac:dyDescent="0.2">
      <c r="E288" s="8"/>
      <c r="G288" s="70"/>
    </row>
    <row r="289" spans="5:7" x14ac:dyDescent="0.2">
      <c r="E289" s="8"/>
      <c r="G289" s="70"/>
    </row>
    <row r="290" spans="5:7" x14ac:dyDescent="0.2">
      <c r="E290" s="8"/>
      <c r="G290" s="70"/>
    </row>
    <row r="291" spans="5:7" x14ac:dyDescent="0.2">
      <c r="E291" s="8"/>
      <c r="G291" s="70"/>
    </row>
    <row r="292" spans="5:7" x14ac:dyDescent="0.2">
      <c r="E292" s="8"/>
      <c r="G292" s="70"/>
    </row>
    <row r="293" spans="5:7" x14ac:dyDescent="0.2">
      <c r="E293" s="8"/>
      <c r="G293" s="70"/>
    </row>
    <row r="294" spans="5:7" x14ac:dyDescent="0.2">
      <c r="E294" s="8"/>
      <c r="G294" s="70"/>
    </row>
    <row r="295" spans="5:7" x14ac:dyDescent="0.2">
      <c r="E295" s="8"/>
      <c r="G295" s="70"/>
    </row>
    <row r="296" spans="5:7" x14ac:dyDescent="0.2">
      <c r="E296" s="8"/>
      <c r="G296" s="70"/>
    </row>
    <row r="297" spans="5:7" x14ac:dyDescent="0.2">
      <c r="E297" s="8"/>
      <c r="G297" s="70"/>
    </row>
    <row r="298" spans="5:7" x14ac:dyDescent="0.2">
      <c r="E298" s="8"/>
      <c r="G298" s="70"/>
    </row>
    <row r="299" spans="5:7" x14ac:dyDescent="0.2">
      <c r="E299" s="8"/>
      <c r="G299" s="70"/>
    </row>
    <row r="300" spans="5:7" x14ac:dyDescent="0.2">
      <c r="E300" s="8"/>
      <c r="G300" s="70"/>
    </row>
    <row r="301" spans="5:7" x14ac:dyDescent="0.2">
      <c r="E301" s="8"/>
      <c r="G301" s="70"/>
    </row>
    <row r="302" spans="5:7" x14ac:dyDescent="0.2">
      <c r="E302" s="8"/>
      <c r="G302" s="70"/>
    </row>
    <row r="303" spans="5:7" x14ac:dyDescent="0.2">
      <c r="E303" s="8"/>
      <c r="G303" s="70"/>
    </row>
    <row r="304" spans="5:7" x14ac:dyDescent="0.2">
      <c r="E304" s="8"/>
      <c r="G304" s="70"/>
    </row>
    <row r="305" spans="5:7" x14ac:dyDescent="0.2">
      <c r="E305" s="8"/>
      <c r="G305" s="70"/>
    </row>
    <row r="306" spans="5:7" x14ac:dyDescent="0.2">
      <c r="E306" s="8"/>
      <c r="G306" s="70"/>
    </row>
    <row r="307" spans="5:7" x14ac:dyDescent="0.2">
      <c r="E307" s="8"/>
      <c r="G307" s="70"/>
    </row>
    <row r="308" spans="5:7" x14ac:dyDescent="0.2">
      <c r="E308" s="8"/>
      <c r="G308" s="70"/>
    </row>
    <row r="309" spans="5:7" x14ac:dyDescent="0.2">
      <c r="E309" s="8"/>
      <c r="G309" s="70"/>
    </row>
    <row r="310" spans="5:7" x14ac:dyDescent="0.2">
      <c r="E310" s="8"/>
      <c r="G310" s="70"/>
    </row>
    <row r="311" spans="5:7" x14ac:dyDescent="0.2">
      <c r="E311" s="8"/>
      <c r="G311" s="70"/>
    </row>
    <row r="312" spans="5:7" x14ac:dyDescent="0.2">
      <c r="E312" s="8"/>
      <c r="G312" s="70"/>
    </row>
    <row r="313" spans="5:7" x14ac:dyDescent="0.2">
      <c r="E313" s="8"/>
      <c r="G313" s="70"/>
    </row>
    <row r="314" spans="5:7" x14ac:dyDescent="0.2">
      <c r="E314" s="8"/>
      <c r="G314" s="70"/>
    </row>
    <row r="315" spans="5:7" x14ac:dyDescent="0.2">
      <c r="E315" s="8"/>
      <c r="G315" s="70"/>
    </row>
    <row r="316" spans="5:7" x14ac:dyDescent="0.2">
      <c r="E316" s="8"/>
      <c r="G316" s="70"/>
    </row>
    <row r="317" spans="5:7" x14ac:dyDescent="0.2">
      <c r="E317" s="8"/>
      <c r="G317" s="70"/>
    </row>
    <row r="318" spans="5:7" x14ac:dyDescent="0.2">
      <c r="E318" s="8"/>
      <c r="G318" s="70"/>
    </row>
    <row r="319" spans="5:7" x14ac:dyDescent="0.2">
      <c r="E319" s="8"/>
      <c r="G319" s="70"/>
    </row>
    <row r="320" spans="5:7" x14ac:dyDescent="0.2">
      <c r="E320" s="8"/>
      <c r="G320" s="70"/>
    </row>
    <row r="321" spans="5:7" x14ac:dyDescent="0.2">
      <c r="E321" s="8"/>
      <c r="G321" s="70"/>
    </row>
    <row r="322" spans="5:7" x14ac:dyDescent="0.2">
      <c r="E322" s="8"/>
      <c r="G322" s="70"/>
    </row>
    <row r="323" spans="5:7" x14ac:dyDescent="0.2">
      <c r="E323" s="8"/>
      <c r="G323" s="70"/>
    </row>
    <row r="324" spans="5:7" x14ac:dyDescent="0.2">
      <c r="E324" s="8"/>
      <c r="G324" s="70"/>
    </row>
    <row r="325" spans="5:7" x14ac:dyDescent="0.2">
      <c r="E325" s="8"/>
      <c r="G325" s="70"/>
    </row>
    <row r="326" spans="5:7" x14ac:dyDescent="0.2">
      <c r="E326" s="8"/>
      <c r="G326" s="70"/>
    </row>
    <row r="327" spans="5:7" x14ac:dyDescent="0.2">
      <c r="E327" s="8"/>
      <c r="G327" s="70"/>
    </row>
    <row r="328" spans="5:7" x14ac:dyDescent="0.2">
      <c r="E328" s="8"/>
      <c r="G328" s="70"/>
    </row>
    <row r="329" spans="5:7" x14ac:dyDescent="0.2">
      <c r="E329" s="8"/>
      <c r="G329" s="70"/>
    </row>
    <row r="330" spans="5:7" x14ac:dyDescent="0.2">
      <c r="E330" s="8"/>
      <c r="G330" s="70"/>
    </row>
    <row r="331" spans="5:7" x14ac:dyDescent="0.2">
      <c r="E331" s="8"/>
      <c r="G331" s="70"/>
    </row>
    <row r="332" spans="5:7" x14ac:dyDescent="0.2">
      <c r="E332" s="8"/>
      <c r="G332" s="70"/>
    </row>
    <row r="333" spans="5:7" x14ac:dyDescent="0.2">
      <c r="E333" s="8"/>
      <c r="G333" s="70"/>
    </row>
    <row r="334" spans="5:7" x14ac:dyDescent="0.2">
      <c r="E334" s="8"/>
      <c r="G334" s="70"/>
    </row>
    <row r="335" spans="5:7" x14ac:dyDescent="0.2">
      <c r="E335" s="8"/>
      <c r="G335" s="70"/>
    </row>
    <row r="336" spans="5:7" x14ac:dyDescent="0.2">
      <c r="E336" s="8"/>
      <c r="G336" s="70"/>
    </row>
    <row r="337" spans="5:7" x14ac:dyDescent="0.2">
      <c r="E337" s="8"/>
      <c r="G337" s="70"/>
    </row>
    <row r="338" spans="5:7" x14ac:dyDescent="0.2">
      <c r="E338" s="8"/>
      <c r="G338" s="70"/>
    </row>
    <row r="339" spans="5:7" x14ac:dyDescent="0.2">
      <c r="E339" s="8"/>
      <c r="G339" s="70"/>
    </row>
    <row r="340" spans="5:7" x14ac:dyDescent="0.2">
      <c r="E340" s="8"/>
      <c r="G340" s="70"/>
    </row>
    <row r="341" spans="5:7" x14ac:dyDescent="0.2">
      <c r="E341" s="8"/>
      <c r="G341" s="70"/>
    </row>
    <row r="342" spans="5:7" x14ac:dyDescent="0.2">
      <c r="E342" s="8"/>
      <c r="G342" s="70"/>
    </row>
    <row r="343" spans="5:7" x14ac:dyDescent="0.2">
      <c r="E343" s="8"/>
      <c r="G343" s="70"/>
    </row>
    <row r="344" spans="5:7" x14ac:dyDescent="0.2">
      <c r="E344" s="8"/>
      <c r="G344" s="70"/>
    </row>
    <row r="345" spans="5:7" x14ac:dyDescent="0.2">
      <c r="E345" s="8"/>
      <c r="G345" s="70"/>
    </row>
    <row r="346" spans="5:7" x14ac:dyDescent="0.2">
      <c r="E346" s="8"/>
      <c r="G346" s="70"/>
    </row>
    <row r="347" spans="5:7" x14ac:dyDescent="0.2">
      <c r="E347" s="8"/>
      <c r="G347" s="70"/>
    </row>
    <row r="348" spans="5:7" x14ac:dyDescent="0.2">
      <c r="E348" s="8"/>
      <c r="G348" s="70"/>
    </row>
    <row r="349" spans="5:7" x14ac:dyDescent="0.2">
      <c r="E349" s="8"/>
      <c r="G349" s="70"/>
    </row>
    <row r="350" spans="5:7" x14ac:dyDescent="0.2">
      <c r="E350" s="8"/>
      <c r="G350" s="70"/>
    </row>
    <row r="351" spans="5:7" x14ac:dyDescent="0.2">
      <c r="E351" s="8"/>
      <c r="G351" s="70"/>
    </row>
    <row r="352" spans="5:7" x14ac:dyDescent="0.2">
      <c r="E352" s="8"/>
      <c r="G352" s="70"/>
    </row>
    <row r="353" spans="5:7" x14ac:dyDescent="0.2">
      <c r="E353" s="8"/>
      <c r="G353" s="70"/>
    </row>
    <row r="354" spans="5:7" x14ac:dyDescent="0.2">
      <c r="E354" s="8"/>
      <c r="G354" s="70"/>
    </row>
    <row r="355" spans="5:7" x14ac:dyDescent="0.2">
      <c r="E355" s="8"/>
      <c r="G355" s="70"/>
    </row>
    <row r="356" spans="5:7" x14ac:dyDescent="0.2">
      <c r="E356" s="8"/>
      <c r="G356" s="70"/>
    </row>
    <row r="357" spans="5:7" x14ac:dyDescent="0.2">
      <c r="E357" s="8"/>
      <c r="G357" s="70"/>
    </row>
    <row r="358" spans="5:7" x14ac:dyDescent="0.2">
      <c r="E358" s="8"/>
      <c r="G358" s="70"/>
    </row>
    <row r="359" spans="5:7" x14ac:dyDescent="0.2">
      <c r="E359" s="8"/>
      <c r="G359" s="70"/>
    </row>
    <row r="360" spans="5:7" x14ac:dyDescent="0.2">
      <c r="E360" s="8"/>
      <c r="G360" s="70"/>
    </row>
    <row r="361" spans="5:7" x14ac:dyDescent="0.2">
      <c r="E361" s="8"/>
      <c r="G361" s="70"/>
    </row>
    <row r="362" spans="5:7" x14ac:dyDescent="0.2">
      <c r="E362" s="8"/>
      <c r="G362" s="70"/>
    </row>
    <row r="363" spans="5:7" x14ac:dyDescent="0.2">
      <c r="E363" s="8"/>
      <c r="G363" s="70"/>
    </row>
    <row r="364" spans="5:7" x14ac:dyDescent="0.2">
      <c r="E364" s="8"/>
      <c r="G364" s="70"/>
    </row>
    <row r="365" spans="5:7" x14ac:dyDescent="0.2">
      <c r="E365" s="8"/>
      <c r="G365" s="70"/>
    </row>
    <row r="366" spans="5:7" x14ac:dyDescent="0.2">
      <c r="E366" s="8"/>
      <c r="G366" s="70"/>
    </row>
    <row r="367" spans="5:7" x14ac:dyDescent="0.2">
      <c r="E367" s="8"/>
      <c r="G367" s="70"/>
    </row>
    <row r="368" spans="5:7" x14ac:dyDescent="0.2">
      <c r="E368" s="8"/>
      <c r="G368" s="70"/>
    </row>
    <row r="369" spans="5:7" x14ac:dyDescent="0.2">
      <c r="E369" s="8"/>
      <c r="G369" s="70"/>
    </row>
    <row r="370" spans="5:7" x14ac:dyDescent="0.2">
      <c r="E370" s="8"/>
      <c r="G370" s="70"/>
    </row>
    <row r="371" spans="5:7" x14ac:dyDescent="0.2">
      <c r="E371" s="8"/>
      <c r="G371" s="70"/>
    </row>
    <row r="372" spans="5:7" x14ac:dyDescent="0.2">
      <c r="E372" s="8"/>
      <c r="G372" s="70"/>
    </row>
    <row r="373" spans="5:7" x14ac:dyDescent="0.2">
      <c r="E373" s="8"/>
      <c r="G373" s="70"/>
    </row>
    <row r="374" spans="5:7" x14ac:dyDescent="0.2">
      <c r="E374" s="8"/>
      <c r="G374" s="70"/>
    </row>
    <row r="375" spans="5:7" x14ac:dyDescent="0.2">
      <c r="E375" s="8"/>
      <c r="G375" s="70"/>
    </row>
    <row r="376" spans="5:7" x14ac:dyDescent="0.2">
      <c r="E376" s="8"/>
      <c r="G376" s="70"/>
    </row>
    <row r="377" spans="5:7" x14ac:dyDescent="0.2">
      <c r="E377" s="8"/>
      <c r="G377" s="70"/>
    </row>
    <row r="378" spans="5:7" x14ac:dyDescent="0.2">
      <c r="E378" s="8"/>
      <c r="G378" s="70"/>
    </row>
    <row r="379" spans="5:7" x14ac:dyDescent="0.2">
      <c r="E379" s="8"/>
      <c r="G379" s="70"/>
    </row>
    <row r="380" spans="5:7" x14ac:dyDescent="0.2">
      <c r="E380" s="8"/>
      <c r="G380" s="70"/>
    </row>
    <row r="381" spans="5:7" x14ac:dyDescent="0.2">
      <c r="E381" s="8"/>
      <c r="G381" s="70"/>
    </row>
    <row r="382" spans="5:7" x14ac:dyDescent="0.2">
      <c r="E382" s="8"/>
      <c r="G382" s="70"/>
    </row>
    <row r="383" spans="5:7" x14ac:dyDescent="0.2">
      <c r="E383" s="8"/>
      <c r="G383" s="70"/>
    </row>
    <row r="384" spans="5:7" x14ac:dyDescent="0.2">
      <c r="E384" s="8"/>
      <c r="G384" s="70"/>
    </row>
    <row r="385" spans="5:7" x14ac:dyDescent="0.2">
      <c r="E385" s="8"/>
      <c r="G385" s="70"/>
    </row>
    <row r="386" spans="5:7" x14ac:dyDescent="0.2">
      <c r="E386" s="8"/>
      <c r="G386" s="70"/>
    </row>
    <row r="387" spans="5:7" x14ac:dyDescent="0.2">
      <c r="E387" s="8"/>
      <c r="G387" s="70"/>
    </row>
    <row r="388" spans="5:7" x14ac:dyDescent="0.2">
      <c r="E388" s="8"/>
      <c r="G388" s="70"/>
    </row>
    <row r="389" spans="5:7" x14ac:dyDescent="0.2">
      <c r="E389" s="8"/>
      <c r="G389" s="70"/>
    </row>
    <row r="390" spans="5:7" x14ac:dyDescent="0.2">
      <c r="E390" s="8"/>
      <c r="G390" s="70"/>
    </row>
    <row r="391" spans="5:7" x14ac:dyDescent="0.2">
      <c r="E391" s="8"/>
      <c r="G391" s="70"/>
    </row>
    <row r="392" spans="5:7" x14ac:dyDescent="0.2">
      <c r="E392" s="8"/>
      <c r="G392" s="70"/>
    </row>
    <row r="393" spans="5:7" x14ac:dyDescent="0.2">
      <c r="E393" s="8"/>
      <c r="G393" s="70"/>
    </row>
    <row r="394" spans="5:7" x14ac:dyDescent="0.2">
      <c r="E394" s="8"/>
      <c r="G394" s="70"/>
    </row>
    <row r="395" spans="5:7" x14ac:dyDescent="0.2">
      <c r="E395" s="8"/>
      <c r="G395" s="70"/>
    </row>
    <row r="396" spans="5:7" x14ac:dyDescent="0.2">
      <c r="E396" s="8"/>
      <c r="G396" s="70"/>
    </row>
    <row r="397" spans="5:7" x14ac:dyDescent="0.2">
      <c r="E397" s="8"/>
      <c r="G397" s="70"/>
    </row>
    <row r="398" spans="5:7" x14ac:dyDescent="0.2">
      <c r="E398" s="8"/>
      <c r="G398" s="70"/>
    </row>
    <row r="399" spans="5:7" x14ac:dyDescent="0.2">
      <c r="E399" s="8"/>
      <c r="G399" s="70"/>
    </row>
    <row r="400" spans="5:7" x14ac:dyDescent="0.2">
      <c r="E400" s="8"/>
      <c r="G400" s="70"/>
    </row>
    <row r="401" spans="5:7" x14ac:dyDescent="0.2">
      <c r="E401" s="8"/>
      <c r="G401" s="70"/>
    </row>
    <row r="402" spans="5:7" x14ac:dyDescent="0.2">
      <c r="E402" s="8"/>
      <c r="G402" s="70"/>
    </row>
    <row r="403" spans="5:7" x14ac:dyDescent="0.2">
      <c r="E403" s="8"/>
      <c r="G403" s="70"/>
    </row>
    <row r="404" spans="5:7" x14ac:dyDescent="0.2">
      <c r="E404" s="8"/>
      <c r="G404" s="70"/>
    </row>
    <row r="405" spans="5:7" x14ac:dyDescent="0.2">
      <c r="E405" s="8"/>
      <c r="G405" s="70"/>
    </row>
    <row r="406" spans="5:7" x14ac:dyDescent="0.2">
      <c r="E406" s="8"/>
      <c r="G406" s="70"/>
    </row>
    <row r="407" spans="5:7" x14ac:dyDescent="0.2">
      <c r="E407" s="8"/>
      <c r="G407" s="70"/>
    </row>
    <row r="408" spans="5:7" x14ac:dyDescent="0.2">
      <c r="E408" s="8"/>
      <c r="G408" s="70"/>
    </row>
    <row r="409" spans="5:7" x14ac:dyDescent="0.2">
      <c r="E409" s="8"/>
      <c r="G409" s="70"/>
    </row>
    <row r="410" spans="5:7" x14ac:dyDescent="0.2">
      <c r="E410" s="8"/>
      <c r="G410" s="70"/>
    </row>
    <row r="411" spans="5:7" x14ac:dyDescent="0.2">
      <c r="E411" s="8"/>
      <c r="G411" s="70"/>
    </row>
    <row r="412" spans="5:7" x14ac:dyDescent="0.2">
      <c r="E412" s="8"/>
      <c r="G412" s="70"/>
    </row>
    <row r="413" spans="5:7" x14ac:dyDescent="0.2">
      <c r="E413" s="8"/>
      <c r="G413" s="70"/>
    </row>
    <row r="414" spans="5:7" x14ac:dyDescent="0.2">
      <c r="E414" s="8"/>
      <c r="G414" s="70"/>
    </row>
    <row r="415" spans="5:7" x14ac:dyDescent="0.2">
      <c r="E415" s="8"/>
      <c r="G415" s="70"/>
    </row>
    <row r="416" spans="5:7" x14ac:dyDescent="0.2">
      <c r="E416" s="8"/>
      <c r="G416" s="70"/>
    </row>
    <row r="417" spans="5:7" x14ac:dyDescent="0.2">
      <c r="E417" s="8"/>
      <c r="G417" s="70"/>
    </row>
    <row r="418" spans="5:7" x14ac:dyDescent="0.2">
      <c r="E418" s="8"/>
      <c r="G418" s="70"/>
    </row>
    <row r="419" spans="5:7" x14ac:dyDescent="0.2">
      <c r="E419" s="8"/>
      <c r="G419" s="70"/>
    </row>
    <row r="420" spans="5:7" x14ac:dyDescent="0.2">
      <c r="E420" s="8"/>
      <c r="G420" s="70"/>
    </row>
    <row r="421" spans="5:7" x14ac:dyDescent="0.2">
      <c r="E421" s="8"/>
      <c r="G421" s="70"/>
    </row>
    <row r="422" spans="5:7" x14ac:dyDescent="0.2">
      <c r="E422" s="8"/>
      <c r="G422" s="70"/>
    </row>
    <row r="423" spans="5:7" x14ac:dyDescent="0.2">
      <c r="E423" s="8"/>
      <c r="G423" s="70"/>
    </row>
    <row r="424" spans="5:7" x14ac:dyDescent="0.2">
      <c r="E424" s="8"/>
      <c r="G424" s="70"/>
    </row>
    <row r="425" spans="5:7" x14ac:dyDescent="0.2">
      <c r="E425" s="8"/>
      <c r="G425" s="70"/>
    </row>
    <row r="426" spans="5:7" x14ac:dyDescent="0.2">
      <c r="E426" s="8"/>
      <c r="G426" s="70"/>
    </row>
    <row r="427" spans="5:7" x14ac:dyDescent="0.2">
      <c r="E427" s="8"/>
      <c r="G427" s="70"/>
    </row>
    <row r="428" spans="5:7" x14ac:dyDescent="0.2">
      <c r="E428" s="8"/>
      <c r="G428" s="70"/>
    </row>
    <row r="429" spans="5:7" x14ac:dyDescent="0.2">
      <c r="E429" s="8"/>
      <c r="G429" s="70"/>
    </row>
    <row r="430" spans="5:7" x14ac:dyDescent="0.2">
      <c r="E430" s="8"/>
      <c r="G430" s="70"/>
    </row>
    <row r="431" spans="5:7" x14ac:dyDescent="0.2">
      <c r="E431" s="8"/>
      <c r="G431" s="70"/>
    </row>
    <row r="432" spans="5:7" x14ac:dyDescent="0.2">
      <c r="E432" s="8"/>
      <c r="G432" s="70"/>
    </row>
    <row r="433" spans="5:7" x14ac:dyDescent="0.2">
      <c r="E433" s="8"/>
      <c r="G433" s="70"/>
    </row>
    <row r="434" spans="5:7" x14ac:dyDescent="0.2">
      <c r="E434" s="8"/>
      <c r="G434" s="70"/>
    </row>
    <row r="435" spans="5:7" x14ac:dyDescent="0.2">
      <c r="E435" s="8"/>
      <c r="G435" s="70"/>
    </row>
  </sheetData>
  <mergeCells count="2">
    <mergeCell ref="B1:C1"/>
    <mergeCell ref="B64:I64"/>
  </mergeCells>
  <conditionalFormatting sqref="G1:G3 G5:G63 G65:G129">
    <cfRule type="cellIs" dxfId="5" priority="2" stopIfTrue="1" operator="between">
      <formula>0.009</formula>
      <formula>-0.009</formula>
    </cfRule>
  </conditionalFormatting>
  <hyperlinks>
    <hyperlink ref="A2" location="Index!A1" display="-" xr:uid="{145EEC34-0DCB-4E4B-923C-BCB0F6702C28}"/>
  </hyperlinks>
  <pageMargins left="0.7" right="0.7" top="0.75" bottom="0.75" header="0.3" footer="0.3"/>
  <pageSetup paperSize="9" scale="59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113" min="1" max="8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40AE-A206-47ED-9AD6-8AB5F873AF31}">
  <dimension ref="A1:K386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3.85546875" style="8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3.5703125" style="18" customWidth="1"/>
    <col min="8" max="8" width="11.85546875" style="14" bestFit="1" customWidth="1"/>
    <col min="9" max="9" width="12.42578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11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33.7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17</v>
      </c>
      <c r="C5" s="34"/>
      <c r="D5" s="34"/>
      <c r="E5" s="35"/>
      <c r="F5" s="36"/>
      <c r="G5" s="37"/>
      <c r="H5" s="38"/>
      <c r="I5" s="38"/>
    </row>
    <row r="6" spans="1:11" x14ac:dyDescent="0.2">
      <c r="B6" s="33" t="s">
        <v>95</v>
      </c>
      <c r="C6" s="34"/>
      <c r="D6" s="34"/>
      <c r="E6" s="35"/>
      <c r="F6" s="36"/>
      <c r="G6" s="37"/>
      <c r="H6" s="38"/>
      <c r="I6" s="38"/>
    </row>
    <row r="7" spans="1:11" x14ac:dyDescent="0.2">
      <c r="B7" s="34" t="s">
        <v>117</v>
      </c>
      <c r="C7" s="34" t="s">
        <v>118</v>
      </c>
      <c r="D7" s="34" t="s">
        <v>106</v>
      </c>
      <c r="E7" s="39">
        <v>2000000</v>
      </c>
      <c r="F7" s="36">
        <v>1997.316</v>
      </c>
      <c r="G7" s="37">
        <v>2.4528076190060801</v>
      </c>
      <c r="H7" s="40">
        <v>4.9067E-2</v>
      </c>
      <c r="I7" s="41"/>
    </row>
    <row r="8" spans="1:11" x14ac:dyDescent="0.2">
      <c r="B8" s="34" t="s">
        <v>119</v>
      </c>
      <c r="C8" s="34" t="s">
        <v>120</v>
      </c>
      <c r="D8" s="34" t="s">
        <v>106</v>
      </c>
      <c r="E8" s="39">
        <v>1000000</v>
      </c>
      <c r="F8" s="36">
        <v>997.84799999999996</v>
      </c>
      <c r="G8" s="37">
        <v>1.22540908750042</v>
      </c>
      <c r="H8" s="40">
        <v>4.6303999999999998E-2</v>
      </c>
      <c r="I8" s="41"/>
    </row>
    <row r="9" spans="1:11" x14ac:dyDescent="0.2">
      <c r="B9" s="34" t="s">
        <v>121</v>
      </c>
      <c r="C9" s="34" t="s">
        <v>122</v>
      </c>
      <c r="D9" s="34" t="s">
        <v>106</v>
      </c>
      <c r="E9" s="39">
        <v>1000000</v>
      </c>
      <c r="F9" s="36">
        <v>996.94200000000001</v>
      </c>
      <c r="G9" s="37">
        <v>1.2242964725197001</v>
      </c>
      <c r="H9" s="40">
        <v>4.6649999999999997E-2</v>
      </c>
      <c r="I9" s="41"/>
    </row>
    <row r="10" spans="1:11" x14ac:dyDescent="0.2">
      <c r="B10" s="33" t="s">
        <v>60</v>
      </c>
      <c r="C10" s="33"/>
      <c r="D10" s="33"/>
      <c r="E10" s="42"/>
      <c r="F10" s="46">
        <f>SUM(F6:F9)</f>
        <v>3992.1059999999998</v>
      </c>
      <c r="G10" s="47">
        <f>SUM(G6:G9)</f>
        <v>4.9025131790262009</v>
      </c>
      <c r="H10" s="45"/>
      <c r="I10" s="45"/>
    </row>
    <row r="11" spans="1:11" x14ac:dyDescent="0.2">
      <c r="B11" s="48" t="s">
        <v>102</v>
      </c>
      <c r="C11" s="48"/>
      <c r="D11" s="48"/>
      <c r="E11" s="49"/>
      <c r="F11" s="50">
        <f>+F10</f>
        <v>3992.1059999999998</v>
      </c>
      <c r="G11" s="51">
        <f>+G10</f>
        <v>4.9025131790262009</v>
      </c>
      <c r="H11" s="45"/>
      <c r="I11" s="45"/>
    </row>
    <row r="12" spans="1:11" x14ac:dyDescent="0.2">
      <c r="B12" s="33"/>
      <c r="C12" s="34"/>
      <c r="D12" s="34"/>
      <c r="E12" s="35"/>
      <c r="F12" s="36"/>
      <c r="G12" s="37"/>
      <c r="H12" s="38"/>
      <c r="I12" s="38"/>
    </row>
    <row r="13" spans="1:11" x14ac:dyDescent="0.2">
      <c r="B13" s="33" t="s">
        <v>110</v>
      </c>
      <c r="C13" s="33"/>
      <c r="D13" s="33"/>
      <c r="E13" s="42"/>
      <c r="F13" s="43">
        <v>9938.6131213000008</v>
      </c>
      <c r="G13" s="44">
        <v>12.2051322806599</v>
      </c>
      <c r="H13" s="40">
        <v>4.8599999999999997E-2</v>
      </c>
      <c r="I13" s="40"/>
    </row>
    <row r="14" spans="1:11" x14ac:dyDescent="0.2">
      <c r="B14" s="34"/>
      <c r="C14" s="34"/>
      <c r="D14" s="34"/>
      <c r="E14" s="35"/>
      <c r="F14" s="36"/>
      <c r="G14" s="37"/>
      <c r="H14" s="38"/>
      <c r="I14" s="38"/>
    </row>
    <row r="15" spans="1:11" x14ac:dyDescent="0.2">
      <c r="B15" s="33" t="s">
        <v>123</v>
      </c>
      <c r="C15" s="34"/>
      <c r="D15" s="34"/>
      <c r="E15" s="35"/>
      <c r="F15" s="36"/>
      <c r="G15" s="37"/>
      <c r="H15" s="38"/>
      <c r="I15" s="38"/>
    </row>
    <row r="16" spans="1:11" x14ac:dyDescent="0.2">
      <c r="B16" s="34" t="s">
        <v>124</v>
      </c>
      <c r="C16" s="34"/>
      <c r="D16" s="34"/>
      <c r="E16" s="35"/>
      <c r="F16" s="36">
        <v>11999.320100000001</v>
      </c>
      <c r="G16" s="37">
        <v>14.735787308654601</v>
      </c>
      <c r="H16" s="38">
        <v>0.05</v>
      </c>
      <c r="I16" s="38"/>
    </row>
    <row r="17" spans="2:9" x14ac:dyDescent="0.2">
      <c r="B17" s="34" t="s">
        <v>124</v>
      </c>
      <c r="C17" s="34"/>
      <c r="D17" s="34"/>
      <c r="E17" s="35"/>
      <c r="F17" s="36">
        <v>10799.9826667</v>
      </c>
      <c r="G17" s="37">
        <v>13.262938748808599</v>
      </c>
      <c r="H17" s="38">
        <v>0.05</v>
      </c>
      <c r="I17" s="38"/>
    </row>
    <row r="18" spans="2:9" x14ac:dyDescent="0.2">
      <c r="B18" s="34" t="s">
        <v>124</v>
      </c>
      <c r="C18" s="34"/>
      <c r="D18" s="34"/>
      <c r="E18" s="35"/>
      <c r="F18" s="36">
        <v>9799.1164000000008</v>
      </c>
      <c r="G18" s="37">
        <v>12.033823073288101</v>
      </c>
      <c r="H18" s="38">
        <v>0.05</v>
      </c>
      <c r="I18" s="38"/>
    </row>
    <row r="19" spans="2:9" x14ac:dyDescent="0.2">
      <c r="B19" s="34" t="s">
        <v>124</v>
      </c>
      <c r="C19" s="34"/>
      <c r="D19" s="34"/>
      <c r="E19" s="35"/>
      <c r="F19" s="36">
        <v>7699.531344</v>
      </c>
      <c r="G19" s="37">
        <v>9.4554237503426197</v>
      </c>
      <c r="H19" s="38">
        <v>0.05</v>
      </c>
      <c r="I19" s="38"/>
    </row>
    <row r="20" spans="2:9" x14ac:dyDescent="0.2">
      <c r="B20" s="34" t="s">
        <v>124</v>
      </c>
      <c r="C20" s="34"/>
      <c r="D20" s="34"/>
      <c r="E20" s="35"/>
      <c r="F20" s="36">
        <v>7529.4065555999996</v>
      </c>
      <c r="G20" s="37">
        <v>9.2465016883507705</v>
      </c>
      <c r="H20" s="38">
        <v>5.0500000000000003E-2</v>
      </c>
      <c r="I20" s="38"/>
    </row>
    <row r="21" spans="2:9" x14ac:dyDescent="0.2">
      <c r="B21" s="34" t="s">
        <v>124</v>
      </c>
      <c r="C21" s="34"/>
      <c r="D21" s="34"/>
      <c r="E21" s="35"/>
      <c r="F21" s="36">
        <v>5714.4205555999997</v>
      </c>
      <c r="G21" s="37">
        <v>7.0176047640837202</v>
      </c>
      <c r="H21" s="38">
        <v>0.05</v>
      </c>
      <c r="I21" s="38"/>
    </row>
    <row r="22" spans="2:9" x14ac:dyDescent="0.2">
      <c r="B22" s="34" t="s">
        <v>124</v>
      </c>
      <c r="C22" s="34"/>
      <c r="D22" s="34"/>
      <c r="E22" s="35"/>
      <c r="F22" s="36">
        <v>5072.8999999999996</v>
      </c>
      <c r="G22" s="37">
        <v>6.2297842556991201</v>
      </c>
      <c r="H22" s="38">
        <v>0.05</v>
      </c>
      <c r="I22" s="38"/>
    </row>
    <row r="23" spans="2:9" x14ac:dyDescent="0.2">
      <c r="B23" s="34" t="s">
        <v>124</v>
      </c>
      <c r="C23" s="34"/>
      <c r="D23" s="34"/>
      <c r="E23" s="35"/>
      <c r="F23" s="36">
        <v>3599.0321042</v>
      </c>
      <c r="G23" s="37">
        <v>4.41979805210054</v>
      </c>
      <c r="H23" s="38">
        <v>4.99E-2</v>
      </c>
      <c r="I23" s="38"/>
    </row>
    <row r="24" spans="2:9" x14ac:dyDescent="0.2">
      <c r="B24" s="34" t="s">
        <v>124</v>
      </c>
      <c r="C24" s="34"/>
      <c r="D24" s="34"/>
      <c r="E24" s="35"/>
      <c r="F24" s="36">
        <v>2583.4916667000002</v>
      </c>
      <c r="G24" s="37">
        <v>3.1726617339071401</v>
      </c>
      <c r="H24" s="38">
        <v>0.05</v>
      </c>
      <c r="I24" s="38"/>
    </row>
    <row r="25" spans="2:9" x14ac:dyDescent="0.2">
      <c r="B25" s="34" t="s">
        <v>124</v>
      </c>
      <c r="C25" s="34"/>
      <c r="D25" s="34"/>
      <c r="E25" s="35"/>
      <c r="F25" s="36">
        <v>1565.1416667000001</v>
      </c>
      <c r="G25" s="37">
        <v>1.9220751272736201</v>
      </c>
      <c r="H25" s="38">
        <v>0.05</v>
      </c>
      <c r="I25" s="38"/>
    </row>
    <row r="26" spans="2:9" x14ac:dyDescent="0.2">
      <c r="B26" s="34" t="s">
        <v>124</v>
      </c>
      <c r="C26" s="34"/>
      <c r="D26" s="34"/>
      <c r="E26" s="35"/>
      <c r="F26" s="36">
        <v>1040.2808333</v>
      </c>
      <c r="G26" s="37">
        <v>1.2775188071513099</v>
      </c>
      <c r="H26" s="38">
        <v>0.05</v>
      </c>
      <c r="I26" s="38"/>
    </row>
    <row r="27" spans="2:9" x14ac:dyDescent="0.2">
      <c r="B27" s="33" t="s">
        <v>102</v>
      </c>
      <c r="C27" s="33"/>
      <c r="D27" s="33"/>
      <c r="E27" s="42"/>
      <c r="F27" s="43">
        <v>67402.623892799995</v>
      </c>
      <c r="G27" s="44">
        <v>82.773917309660135</v>
      </c>
      <c r="H27" s="38"/>
      <c r="I27" s="38"/>
    </row>
    <row r="28" spans="2:9" x14ac:dyDescent="0.2">
      <c r="B28" s="34"/>
      <c r="C28" s="34"/>
      <c r="D28" s="34"/>
      <c r="E28" s="35"/>
      <c r="F28" s="36"/>
      <c r="G28" s="37"/>
      <c r="H28" s="38"/>
      <c r="I28" s="38"/>
    </row>
    <row r="29" spans="2:9" x14ac:dyDescent="0.2">
      <c r="B29" s="57" t="s">
        <v>112</v>
      </c>
      <c r="C29" s="57"/>
      <c r="D29" s="57"/>
      <c r="E29" s="58"/>
      <c r="F29" s="43">
        <f>F30-(F10+F13+F27)</f>
        <v>96.4431837000011</v>
      </c>
      <c r="G29" s="44">
        <f>G30-(G10+G13+G27)</f>
        <v>0.11843723065376821</v>
      </c>
      <c r="H29" s="45"/>
      <c r="I29" s="45"/>
    </row>
    <row r="30" spans="2:9" x14ac:dyDescent="0.2">
      <c r="B30" s="52" t="s">
        <v>111</v>
      </c>
      <c r="C30" s="52"/>
      <c r="D30" s="52"/>
      <c r="E30" s="53"/>
      <c r="F30" s="54">
        <v>81429.7861978</v>
      </c>
      <c r="G30" s="55">
        <v>100</v>
      </c>
      <c r="H30" s="56"/>
      <c r="I30" s="56"/>
    </row>
    <row r="32" spans="2:9" ht="39.950000000000003" customHeight="1" x14ac:dyDescent="0.2">
      <c r="B32" s="77" t="s">
        <v>115</v>
      </c>
      <c r="C32" s="77"/>
      <c r="D32" s="77"/>
      <c r="E32" s="77"/>
      <c r="F32" s="77"/>
      <c r="G32" s="77"/>
      <c r="H32" s="77"/>
      <c r="I32" s="77"/>
    </row>
    <row r="35" spans="2:7" x14ac:dyDescent="0.2">
      <c r="B35" s="26" t="s">
        <v>307</v>
      </c>
      <c r="E35" s="8"/>
      <c r="G35" s="70"/>
    </row>
    <row r="36" spans="2:7" x14ac:dyDescent="0.2">
      <c r="B36" s="26"/>
      <c r="C36" s="26"/>
      <c r="D36" s="59"/>
      <c r="E36" s="26"/>
      <c r="G36" s="70"/>
    </row>
    <row r="37" spans="2:7" x14ac:dyDescent="0.2">
      <c r="D37" s="60"/>
      <c r="E37" s="60"/>
      <c r="G37" s="70"/>
    </row>
    <row r="38" spans="2:7" x14ac:dyDescent="0.2">
      <c r="E38" s="8"/>
      <c r="G38" s="70"/>
    </row>
    <row r="39" spans="2:7" x14ac:dyDescent="0.2">
      <c r="E39" s="8"/>
      <c r="G39" s="70"/>
    </row>
    <row r="40" spans="2:7" x14ac:dyDescent="0.2">
      <c r="E40" s="8"/>
      <c r="G40" s="70"/>
    </row>
    <row r="41" spans="2:7" x14ac:dyDescent="0.2">
      <c r="B41" s="26"/>
      <c r="E41" s="8"/>
      <c r="G41" s="70"/>
    </row>
    <row r="42" spans="2:7" x14ac:dyDescent="0.2">
      <c r="E42" s="8"/>
      <c r="G42" s="70"/>
    </row>
    <row r="43" spans="2:7" x14ac:dyDescent="0.2">
      <c r="E43" s="8"/>
      <c r="G43" s="70"/>
    </row>
    <row r="44" spans="2:7" x14ac:dyDescent="0.2">
      <c r="E44" s="8"/>
      <c r="G44" s="70"/>
    </row>
    <row r="45" spans="2:7" x14ac:dyDescent="0.2">
      <c r="E45" s="8"/>
      <c r="G45" s="70"/>
    </row>
    <row r="46" spans="2:7" x14ac:dyDescent="0.2">
      <c r="E46" s="8"/>
      <c r="G46" s="70"/>
    </row>
    <row r="47" spans="2:7" x14ac:dyDescent="0.2">
      <c r="E47" s="8"/>
      <c r="G47" s="70"/>
    </row>
    <row r="48" spans="2:7" x14ac:dyDescent="0.2">
      <c r="E48" s="8"/>
      <c r="G48" s="70"/>
    </row>
    <row r="49" spans="2:7" x14ac:dyDescent="0.2">
      <c r="E49" s="8"/>
      <c r="G49" s="70"/>
    </row>
    <row r="50" spans="2:7" x14ac:dyDescent="0.2">
      <c r="E50" s="8"/>
      <c r="G50" s="70"/>
    </row>
    <row r="51" spans="2:7" x14ac:dyDescent="0.2">
      <c r="E51" s="8"/>
      <c r="G51" s="70"/>
    </row>
    <row r="52" spans="2:7" x14ac:dyDescent="0.2">
      <c r="E52" s="8"/>
      <c r="G52" s="70"/>
    </row>
    <row r="53" spans="2:7" x14ac:dyDescent="0.2">
      <c r="E53" s="8"/>
      <c r="G53" s="70"/>
    </row>
    <row r="54" spans="2:7" x14ac:dyDescent="0.2">
      <c r="E54" s="8"/>
      <c r="G54" s="70"/>
    </row>
    <row r="55" spans="2:7" x14ac:dyDescent="0.2">
      <c r="E55" s="8"/>
      <c r="G55" s="70"/>
    </row>
    <row r="56" spans="2:7" x14ac:dyDescent="0.2">
      <c r="B56" s="26" t="s">
        <v>308</v>
      </c>
      <c r="E56" s="8"/>
      <c r="G56" s="70"/>
    </row>
    <row r="57" spans="2:7" x14ac:dyDescent="0.2">
      <c r="B57" s="72" t="s">
        <v>310</v>
      </c>
      <c r="E57" s="8"/>
      <c r="G57" s="70"/>
    </row>
    <row r="58" spans="2:7" x14ac:dyDescent="0.2">
      <c r="E58" s="8"/>
      <c r="G58" s="70"/>
    </row>
    <row r="59" spans="2:7" x14ac:dyDescent="0.2">
      <c r="E59" s="8"/>
      <c r="G59" s="70"/>
    </row>
    <row r="60" spans="2:7" x14ac:dyDescent="0.2">
      <c r="E60" s="8"/>
      <c r="G60" s="70"/>
    </row>
    <row r="61" spans="2:7" x14ac:dyDescent="0.2">
      <c r="E61" s="8"/>
      <c r="G61" s="70"/>
    </row>
    <row r="62" spans="2:7" x14ac:dyDescent="0.2">
      <c r="E62" s="8"/>
      <c r="G62" s="70"/>
    </row>
    <row r="63" spans="2:7" x14ac:dyDescent="0.2">
      <c r="E63" s="8"/>
      <c r="G63" s="70"/>
    </row>
    <row r="64" spans="2:7" x14ac:dyDescent="0.2">
      <c r="E64" s="8"/>
      <c r="G64" s="70"/>
    </row>
    <row r="65" spans="5:7" x14ac:dyDescent="0.2">
      <c r="E65" s="8"/>
      <c r="G65" s="70"/>
    </row>
    <row r="66" spans="5:7" x14ac:dyDescent="0.2">
      <c r="E66" s="8"/>
      <c r="G66" s="70"/>
    </row>
    <row r="67" spans="5:7" x14ac:dyDescent="0.2">
      <c r="E67" s="8"/>
      <c r="G67" s="70"/>
    </row>
    <row r="68" spans="5:7" x14ac:dyDescent="0.2">
      <c r="E68" s="8"/>
      <c r="G68" s="70"/>
    </row>
    <row r="69" spans="5:7" x14ac:dyDescent="0.2">
      <c r="E69" s="8"/>
      <c r="G69" s="70"/>
    </row>
    <row r="70" spans="5:7" x14ac:dyDescent="0.2">
      <c r="E70" s="8"/>
      <c r="G70" s="70"/>
    </row>
    <row r="71" spans="5:7" x14ac:dyDescent="0.2">
      <c r="E71" s="8"/>
      <c r="G71" s="70"/>
    </row>
    <row r="72" spans="5:7" x14ac:dyDescent="0.2">
      <c r="E72" s="8"/>
      <c r="G72" s="70"/>
    </row>
    <row r="73" spans="5:7" x14ac:dyDescent="0.2">
      <c r="E73" s="8"/>
      <c r="G73" s="70"/>
    </row>
    <row r="74" spans="5:7" x14ac:dyDescent="0.2">
      <c r="E74" s="8"/>
      <c r="G74" s="70"/>
    </row>
    <row r="75" spans="5:7" x14ac:dyDescent="0.2">
      <c r="E75" s="8"/>
      <c r="G75" s="70"/>
    </row>
    <row r="76" spans="5:7" x14ac:dyDescent="0.2">
      <c r="E76" s="8"/>
      <c r="G76" s="70"/>
    </row>
    <row r="77" spans="5:7" x14ac:dyDescent="0.2">
      <c r="E77" s="8"/>
      <c r="G77" s="70"/>
    </row>
    <row r="78" spans="5:7" x14ac:dyDescent="0.2">
      <c r="E78" s="8"/>
      <c r="G78" s="70"/>
    </row>
    <row r="79" spans="5:7" x14ac:dyDescent="0.2">
      <c r="E79" s="8"/>
      <c r="G79" s="70"/>
    </row>
    <row r="80" spans="5:7" x14ac:dyDescent="0.2">
      <c r="E80" s="8"/>
      <c r="G80" s="70"/>
    </row>
    <row r="81" spans="5:7" x14ac:dyDescent="0.2">
      <c r="E81" s="8"/>
      <c r="G81" s="70"/>
    </row>
    <row r="82" spans="5:7" x14ac:dyDescent="0.2">
      <c r="E82" s="8"/>
      <c r="G82" s="70"/>
    </row>
    <row r="83" spans="5:7" x14ac:dyDescent="0.2">
      <c r="E83" s="8"/>
      <c r="G83" s="70"/>
    </row>
    <row r="84" spans="5:7" x14ac:dyDescent="0.2">
      <c r="E84" s="8"/>
      <c r="G84" s="70"/>
    </row>
    <row r="85" spans="5:7" x14ac:dyDescent="0.2">
      <c r="E85" s="8"/>
      <c r="G85" s="70"/>
    </row>
    <row r="86" spans="5:7" x14ac:dyDescent="0.2">
      <c r="E86" s="8"/>
      <c r="G86" s="70"/>
    </row>
    <row r="87" spans="5:7" x14ac:dyDescent="0.2">
      <c r="E87" s="8"/>
      <c r="G87" s="70"/>
    </row>
    <row r="88" spans="5:7" x14ac:dyDescent="0.2">
      <c r="E88" s="8"/>
      <c r="G88" s="70"/>
    </row>
    <row r="89" spans="5:7" x14ac:dyDescent="0.2">
      <c r="E89" s="8"/>
      <c r="G89" s="70"/>
    </row>
    <row r="90" spans="5:7" x14ac:dyDescent="0.2">
      <c r="E90" s="8"/>
      <c r="G90" s="70"/>
    </row>
    <row r="91" spans="5:7" x14ac:dyDescent="0.2">
      <c r="E91" s="8"/>
      <c r="G91" s="70"/>
    </row>
    <row r="92" spans="5:7" x14ac:dyDescent="0.2">
      <c r="E92" s="8"/>
      <c r="G92" s="70"/>
    </row>
    <row r="93" spans="5:7" x14ac:dyDescent="0.2">
      <c r="E93" s="8"/>
      <c r="G93" s="70"/>
    </row>
    <row r="94" spans="5:7" x14ac:dyDescent="0.2">
      <c r="E94" s="8"/>
      <c r="G94" s="70"/>
    </row>
    <row r="95" spans="5:7" x14ac:dyDescent="0.2">
      <c r="E95" s="8"/>
      <c r="G95" s="70"/>
    </row>
    <row r="96" spans="5:7" x14ac:dyDescent="0.2">
      <c r="E96" s="8"/>
      <c r="G96" s="70"/>
    </row>
    <row r="97" spans="5:7" x14ac:dyDescent="0.2">
      <c r="E97" s="8"/>
      <c r="G97" s="70"/>
    </row>
    <row r="98" spans="5:7" x14ac:dyDescent="0.2">
      <c r="E98" s="8"/>
      <c r="G98" s="70"/>
    </row>
    <row r="99" spans="5:7" x14ac:dyDescent="0.2">
      <c r="E99" s="8"/>
      <c r="G99" s="70"/>
    </row>
    <row r="100" spans="5:7" x14ac:dyDescent="0.2">
      <c r="E100" s="8"/>
      <c r="G100" s="70"/>
    </row>
    <row r="101" spans="5:7" x14ac:dyDescent="0.2">
      <c r="E101" s="8"/>
      <c r="G101" s="70"/>
    </row>
    <row r="102" spans="5:7" x14ac:dyDescent="0.2">
      <c r="E102" s="8"/>
      <c r="G102" s="70"/>
    </row>
    <row r="103" spans="5:7" x14ac:dyDescent="0.2">
      <c r="E103" s="8"/>
      <c r="G103" s="70"/>
    </row>
    <row r="104" spans="5:7" x14ac:dyDescent="0.2">
      <c r="E104" s="8"/>
      <c r="G104" s="70"/>
    </row>
    <row r="105" spans="5:7" x14ac:dyDescent="0.2">
      <c r="E105" s="8"/>
      <c r="G105" s="70"/>
    </row>
    <row r="106" spans="5:7" x14ac:dyDescent="0.2">
      <c r="E106" s="8"/>
      <c r="G106" s="70"/>
    </row>
    <row r="107" spans="5:7" x14ac:dyDescent="0.2">
      <c r="E107" s="8"/>
      <c r="G107" s="70"/>
    </row>
    <row r="108" spans="5:7" x14ac:dyDescent="0.2">
      <c r="E108" s="8"/>
      <c r="G108" s="70"/>
    </row>
    <row r="109" spans="5:7" x14ac:dyDescent="0.2">
      <c r="E109" s="8"/>
      <c r="G109" s="70"/>
    </row>
    <row r="110" spans="5:7" x14ac:dyDescent="0.2">
      <c r="E110" s="8"/>
      <c r="G110" s="70"/>
    </row>
    <row r="111" spans="5:7" x14ac:dyDescent="0.2">
      <c r="E111" s="8"/>
      <c r="G111" s="70"/>
    </row>
    <row r="112" spans="5:7" x14ac:dyDescent="0.2">
      <c r="E112" s="8"/>
      <c r="G112" s="70"/>
    </row>
    <row r="113" spans="5:7" x14ac:dyDescent="0.2">
      <c r="E113" s="8"/>
      <c r="G113" s="70"/>
    </row>
    <row r="114" spans="5:7" x14ac:dyDescent="0.2">
      <c r="E114" s="8"/>
      <c r="G114" s="70"/>
    </row>
    <row r="115" spans="5:7" x14ac:dyDescent="0.2">
      <c r="E115" s="8"/>
      <c r="G115" s="70"/>
    </row>
    <row r="116" spans="5:7" x14ac:dyDescent="0.2">
      <c r="E116" s="8"/>
      <c r="G116" s="70"/>
    </row>
    <row r="117" spans="5:7" x14ac:dyDescent="0.2">
      <c r="E117" s="8"/>
      <c r="G117" s="70"/>
    </row>
    <row r="118" spans="5:7" x14ac:dyDescent="0.2">
      <c r="E118" s="8"/>
      <c r="G118" s="70"/>
    </row>
    <row r="119" spans="5:7" x14ac:dyDescent="0.2">
      <c r="E119" s="8"/>
      <c r="G119" s="70"/>
    </row>
    <row r="120" spans="5:7" x14ac:dyDescent="0.2">
      <c r="E120" s="8"/>
      <c r="G120" s="70"/>
    </row>
    <row r="121" spans="5:7" x14ac:dyDescent="0.2">
      <c r="E121" s="8"/>
      <c r="G121" s="70"/>
    </row>
    <row r="122" spans="5:7" x14ac:dyDescent="0.2">
      <c r="E122" s="8"/>
      <c r="G122" s="70"/>
    </row>
    <row r="123" spans="5:7" x14ac:dyDescent="0.2">
      <c r="E123" s="8"/>
      <c r="G123" s="70"/>
    </row>
    <row r="124" spans="5:7" x14ac:dyDescent="0.2">
      <c r="E124" s="8"/>
      <c r="G124" s="70"/>
    </row>
    <row r="125" spans="5:7" x14ac:dyDescent="0.2">
      <c r="E125" s="8"/>
      <c r="G125" s="70"/>
    </row>
    <row r="126" spans="5:7" x14ac:dyDescent="0.2">
      <c r="E126" s="8"/>
      <c r="G126" s="70"/>
    </row>
    <row r="127" spans="5:7" x14ac:dyDescent="0.2">
      <c r="E127" s="8"/>
      <c r="G127" s="70"/>
    </row>
    <row r="128" spans="5:7" x14ac:dyDescent="0.2">
      <c r="E128" s="8"/>
      <c r="G128" s="70"/>
    </row>
    <row r="129" spans="5:7" x14ac:dyDescent="0.2">
      <c r="E129" s="8"/>
      <c r="G129" s="70"/>
    </row>
    <row r="130" spans="5:7" x14ac:dyDescent="0.2">
      <c r="E130" s="8"/>
      <c r="G130" s="70"/>
    </row>
    <row r="131" spans="5:7" x14ac:dyDescent="0.2">
      <c r="E131" s="8"/>
      <c r="G131" s="70"/>
    </row>
    <row r="132" spans="5:7" x14ac:dyDescent="0.2">
      <c r="E132" s="8"/>
      <c r="G132" s="70"/>
    </row>
    <row r="133" spans="5:7" x14ac:dyDescent="0.2">
      <c r="E133" s="8"/>
      <c r="G133" s="70"/>
    </row>
    <row r="134" spans="5:7" x14ac:dyDescent="0.2">
      <c r="E134" s="8"/>
      <c r="G134" s="70"/>
    </row>
    <row r="135" spans="5:7" x14ac:dyDescent="0.2">
      <c r="E135" s="8"/>
      <c r="G135" s="70"/>
    </row>
    <row r="136" spans="5:7" x14ac:dyDescent="0.2">
      <c r="E136" s="8"/>
      <c r="G136" s="70"/>
    </row>
    <row r="137" spans="5:7" x14ac:dyDescent="0.2">
      <c r="E137" s="8"/>
      <c r="G137" s="70"/>
    </row>
    <row r="138" spans="5:7" x14ac:dyDescent="0.2">
      <c r="E138" s="8"/>
      <c r="G138" s="70"/>
    </row>
    <row r="139" spans="5:7" x14ac:dyDescent="0.2">
      <c r="E139" s="8"/>
      <c r="G139" s="70"/>
    </row>
    <row r="140" spans="5:7" x14ac:dyDescent="0.2">
      <c r="E140" s="8"/>
      <c r="G140" s="70"/>
    </row>
    <row r="141" spans="5:7" x14ac:dyDescent="0.2">
      <c r="E141" s="8"/>
      <c r="G141" s="70"/>
    </row>
    <row r="142" spans="5:7" x14ac:dyDescent="0.2">
      <c r="E142" s="8"/>
      <c r="G142" s="70"/>
    </row>
    <row r="143" spans="5:7" x14ac:dyDescent="0.2">
      <c r="E143" s="8"/>
      <c r="G143" s="70"/>
    </row>
    <row r="144" spans="5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  <row r="167" spans="5:7" x14ac:dyDescent="0.2">
      <c r="E167" s="8"/>
      <c r="G167" s="70"/>
    </row>
    <row r="168" spans="5:7" x14ac:dyDescent="0.2">
      <c r="E168" s="8"/>
      <c r="G168" s="70"/>
    </row>
    <row r="169" spans="5:7" x14ac:dyDescent="0.2">
      <c r="E169" s="8"/>
      <c r="G169" s="70"/>
    </row>
    <row r="170" spans="5:7" x14ac:dyDescent="0.2">
      <c r="E170" s="8"/>
      <c r="G170" s="70"/>
    </row>
    <row r="171" spans="5:7" x14ac:dyDescent="0.2">
      <c r="E171" s="8"/>
      <c r="G171" s="70"/>
    </row>
    <row r="172" spans="5:7" x14ac:dyDescent="0.2">
      <c r="E172" s="8"/>
      <c r="G172" s="70"/>
    </row>
    <row r="173" spans="5:7" x14ac:dyDescent="0.2">
      <c r="E173" s="8"/>
      <c r="G173" s="70"/>
    </row>
    <row r="174" spans="5:7" x14ac:dyDescent="0.2">
      <c r="E174" s="8"/>
      <c r="G174" s="70"/>
    </row>
    <row r="175" spans="5:7" x14ac:dyDescent="0.2">
      <c r="E175" s="8"/>
      <c r="G175" s="70"/>
    </row>
    <row r="176" spans="5:7" x14ac:dyDescent="0.2">
      <c r="E176" s="8"/>
      <c r="G176" s="70"/>
    </row>
    <row r="177" spans="5:7" x14ac:dyDescent="0.2">
      <c r="E177" s="8"/>
      <c r="G177" s="70"/>
    </row>
    <row r="178" spans="5:7" x14ac:dyDescent="0.2">
      <c r="E178" s="8"/>
      <c r="G178" s="70"/>
    </row>
    <row r="179" spans="5:7" x14ac:dyDescent="0.2">
      <c r="E179" s="8"/>
      <c r="G179" s="70"/>
    </row>
    <row r="180" spans="5:7" x14ac:dyDescent="0.2">
      <c r="E180" s="8"/>
      <c r="G180" s="70"/>
    </row>
    <row r="181" spans="5:7" x14ac:dyDescent="0.2">
      <c r="E181" s="8"/>
      <c r="G181" s="70"/>
    </row>
    <row r="182" spans="5:7" x14ac:dyDescent="0.2">
      <c r="E182" s="8"/>
      <c r="G182" s="70"/>
    </row>
    <row r="183" spans="5:7" x14ac:dyDescent="0.2">
      <c r="E183" s="8"/>
      <c r="G183" s="70"/>
    </row>
    <row r="184" spans="5:7" x14ac:dyDescent="0.2">
      <c r="E184" s="8"/>
      <c r="G184" s="70"/>
    </row>
    <row r="185" spans="5:7" x14ac:dyDescent="0.2">
      <c r="E185" s="8"/>
      <c r="G185" s="70"/>
    </row>
    <row r="186" spans="5:7" x14ac:dyDescent="0.2">
      <c r="E186" s="8"/>
      <c r="G186" s="70"/>
    </row>
    <row r="187" spans="5:7" x14ac:dyDescent="0.2">
      <c r="E187" s="8"/>
      <c r="G187" s="70"/>
    </row>
    <row r="188" spans="5:7" x14ac:dyDescent="0.2">
      <c r="E188" s="8"/>
      <c r="G188" s="70"/>
    </row>
    <row r="189" spans="5:7" x14ac:dyDescent="0.2">
      <c r="E189" s="8"/>
      <c r="G189" s="70"/>
    </row>
    <row r="190" spans="5:7" x14ac:dyDescent="0.2">
      <c r="E190" s="8"/>
      <c r="G190" s="70"/>
    </row>
    <row r="191" spans="5:7" x14ac:dyDescent="0.2">
      <c r="E191" s="8"/>
      <c r="G191" s="70"/>
    </row>
    <row r="192" spans="5:7" x14ac:dyDescent="0.2">
      <c r="E192" s="8"/>
      <c r="G192" s="70"/>
    </row>
    <row r="193" spans="5:7" x14ac:dyDescent="0.2">
      <c r="E193" s="8"/>
      <c r="G193" s="70"/>
    </row>
    <row r="194" spans="5:7" x14ac:dyDescent="0.2">
      <c r="E194" s="8"/>
      <c r="G194" s="70"/>
    </row>
    <row r="195" spans="5:7" x14ac:dyDescent="0.2">
      <c r="E195" s="8"/>
      <c r="G195" s="70"/>
    </row>
    <row r="196" spans="5:7" x14ac:dyDescent="0.2">
      <c r="E196" s="8"/>
      <c r="G196" s="70"/>
    </row>
    <row r="197" spans="5:7" x14ac:dyDescent="0.2">
      <c r="E197" s="8"/>
      <c r="G197" s="70"/>
    </row>
    <row r="198" spans="5:7" x14ac:dyDescent="0.2">
      <c r="E198" s="8"/>
      <c r="G198" s="70"/>
    </row>
    <row r="199" spans="5:7" x14ac:dyDescent="0.2">
      <c r="E199" s="8"/>
      <c r="G199" s="70"/>
    </row>
    <row r="200" spans="5:7" x14ac:dyDescent="0.2">
      <c r="E200" s="8"/>
      <c r="G200" s="70"/>
    </row>
    <row r="201" spans="5:7" x14ac:dyDescent="0.2">
      <c r="E201" s="8"/>
      <c r="G201" s="70"/>
    </row>
    <row r="202" spans="5:7" x14ac:dyDescent="0.2">
      <c r="E202" s="8"/>
      <c r="G202" s="70"/>
    </row>
    <row r="203" spans="5:7" x14ac:dyDescent="0.2">
      <c r="E203" s="8"/>
      <c r="G203" s="70"/>
    </row>
    <row r="204" spans="5:7" x14ac:dyDescent="0.2">
      <c r="E204" s="8"/>
      <c r="G204" s="70"/>
    </row>
    <row r="205" spans="5:7" x14ac:dyDescent="0.2">
      <c r="E205" s="8"/>
      <c r="G205" s="70"/>
    </row>
    <row r="206" spans="5:7" x14ac:dyDescent="0.2">
      <c r="E206" s="8"/>
      <c r="G206" s="70"/>
    </row>
    <row r="207" spans="5:7" x14ac:dyDescent="0.2">
      <c r="E207" s="8"/>
      <c r="G207" s="70"/>
    </row>
    <row r="208" spans="5:7" x14ac:dyDescent="0.2">
      <c r="E208" s="8"/>
      <c r="G208" s="70"/>
    </row>
    <row r="209" spans="5:7" x14ac:dyDescent="0.2">
      <c r="E209" s="8"/>
      <c r="G209" s="70"/>
    </row>
    <row r="210" spans="5:7" x14ac:dyDescent="0.2">
      <c r="E210" s="8"/>
      <c r="G210" s="70"/>
    </row>
    <row r="211" spans="5:7" x14ac:dyDescent="0.2">
      <c r="E211" s="8"/>
      <c r="G211" s="70"/>
    </row>
    <row r="212" spans="5:7" x14ac:dyDescent="0.2">
      <c r="E212" s="8"/>
      <c r="G212" s="70"/>
    </row>
    <row r="213" spans="5:7" x14ac:dyDescent="0.2">
      <c r="E213" s="8"/>
      <c r="G213" s="70"/>
    </row>
    <row r="214" spans="5:7" x14ac:dyDescent="0.2">
      <c r="E214" s="8"/>
      <c r="G214" s="70"/>
    </row>
    <row r="215" spans="5:7" x14ac:dyDescent="0.2">
      <c r="E215" s="8"/>
      <c r="G215" s="70"/>
    </row>
    <row r="216" spans="5:7" x14ac:dyDescent="0.2">
      <c r="E216" s="8"/>
      <c r="G216" s="70"/>
    </row>
    <row r="217" spans="5:7" x14ac:dyDescent="0.2">
      <c r="E217" s="8"/>
      <c r="G217" s="70"/>
    </row>
    <row r="218" spans="5:7" x14ac:dyDescent="0.2">
      <c r="E218" s="8"/>
      <c r="G218" s="70"/>
    </row>
    <row r="219" spans="5:7" x14ac:dyDescent="0.2">
      <c r="E219" s="8"/>
      <c r="G219" s="70"/>
    </row>
    <row r="220" spans="5:7" x14ac:dyDescent="0.2">
      <c r="E220" s="8"/>
      <c r="G220" s="70"/>
    </row>
    <row r="221" spans="5:7" x14ac:dyDescent="0.2">
      <c r="E221" s="8"/>
      <c r="G221" s="70"/>
    </row>
    <row r="222" spans="5:7" x14ac:dyDescent="0.2">
      <c r="E222" s="8"/>
      <c r="G222" s="70"/>
    </row>
    <row r="223" spans="5:7" x14ac:dyDescent="0.2">
      <c r="E223" s="8"/>
      <c r="G223" s="70"/>
    </row>
    <row r="224" spans="5:7" x14ac:dyDescent="0.2">
      <c r="E224" s="8"/>
      <c r="G224" s="70"/>
    </row>
    <row r="225" spans="5:7" x14ac:dyDescent="0.2">
      <c r="E225" s="8"/>
      <c r="G225" s="70"/>
    </row>
    <row r="226" spans="5:7" x14ac:dyDescent="0.2">
      <c r="E226" s="8"/>
      <c r="G226" s="70"/>
    </row>
    <row r="227" spans="5:7" x14ac:dyDescent="0.2">
      <c r="E227" s="8"/>
      <c r="G227" s="70"/>
    </row>
    <row r="228" spans="5:7" x14ac:dyDescent="0.2">
      <c r="E228" s="8"/>
      <c r="G228" s="70"/>
    </row>
    <row r="229" spans="5:7" x14ac:dyDescent="0.2">
      <c r="E229" s="8"/>
      <c r="G229" s="70"/>
    </row>
    <row r="230" spans="5:7" x14ac:dyDescent="0.2">
      <c r="E230" s="8"/>
      <c r="G230" s="70"/>
    </row>
    <row r="231" spans="5:7" x14ac:dyDescent="0.2">
      <c r="E231" s="8"/>
      <c r="G231" s="70"/>
    </row>
    <row r="232" spans="5:7" x14ac:dyDescent="0.2">
      <c r="E232" s="8"/>
      <c r="G232" s="70"/>
    </row>
    <row r="233" spans="5:7" x14ac:dyDescent="0.2">
      <c r="E233" s="8"/>
      <c r="G233" s="70"/>
    </row>
    <row r="234" spans="5:7" x14ac:dyDescent="0.2">
      <c r="E234" s="8"/>
      <c r="G234" s="70"/>
    </row>
    <row r="235" spans="5:7" x14ac:dyDescent="0.2">
      <c r="E235" s="8"/>
      <c r="G235" s="70"/>
    </row>
    <row r="236" spans="5:7" x14ac:dyDescent="0.2">
      <c r="E236" s="8"/>
      <c r="G236" s="70"/>
    </row>
    <row r="237" spans="5:7" x14ac:dyDescent="0.2">
      <c r="E237" s="8"/>
      <c r="G237" s="70"/>
    </row>
    <row r="238" spans="5:7" x14ac:dyDescent="0.2">
      <c r="E238" s="8"/>
      <c r="G238" s="70"/>
    </row>
    <row r="239" spans="5:7" x14ac:dyDescent="0.2">
      <c r="E239" s="8"/>
      <c r="G239" s="70"/>
    </row>
    <row r="240" spans="5:7" x14ac:dyDescent="0.2">
      <c r="E240" s="8"/>
      <c r="G240" s="70"/>
    </row>
    <row r="241" spans="5:7" x14ac:dyDescent="0.2">
      <c r="E241" s="8"/>
      <c r="G241" s="70"/>
    </row>
    <row r="242" spans="5:7" x14ac:dyDescent="0.2">
      <c r="E242" s="8"/>
      <c r="G242" s="70"/>
    </row>
    <row r="243" spans="5:7" x14ac:dyDescent="0.2">
      <c r="E243" s="8"/>
      <c r="G243" s="70"/>
    </row>
    <row r="244" spans="5:7" x14ac:dyDescent="0.2">
      <c r="E244" s="8"/>
      <c r="G244" s="70"/>
    </row>
    <row r="245" spans="5:7" x14ac:dyDescent="0.2">
      <c r="E245" s="8"/>
      <c r="G245" s="70"/>
    </row>
    <row r="246" spans="5:7" x14ac:dyDescent="0.2">
      <c r="E246" s="8"/>
      <c r="G246" s="70"/>
    </row>
    <row r="247" spans="5:7" x14ac:dyDescent="0.2">
      <c r="E247" s="8"/>
      <c r="G247" s="70"/>
    </row>
    <row r="248" spans="5:7" x14ac:dyDescent="0.2">
      <c r="E248" s="8"/>
      <c r="G248" s="70"/>
    </row>
    <row r="249" spans="5:7" x14ac:dyDescent="0.2">
      <c r="E249" s="8"/>
      <c r="G249" s="70"/>
    </row>
    <row r="250" spans="5:7" x14ac:dyDescent="0.2">
      <c r="E250" s="8"/>
      <c r="G250" s="70"/>
    </row>
    <row r="251" spans="5:7" x14ac:dyDescent="0.2">
      <c r="E251" s="8"/>
      <c r="G251" s="70"/>
    </row>
    <row r="252" spans="5:7" x14ac:dyDescent="0.2">
      <c r="E252" s="8"/>
      <c r="G252" s="70"/>
    </row>
    <row r="253" spans="5:7" x14ac:dyDescent="0.2">
      <c r="E253" s="8"/>
      <c r="G253" s="70"/>
    </row>
    <row r="254" spans="5:7" x14ac:dyDescent="0.2">
      <c r="E254" s="8"/>
      <c r="G254" s="70"/>
    </row>
    <row r="255" spans="5:7" x14ac:dyDescent="0.2">
      <c r="E255" s="8"/>
      <c r="G255" s="70"/>
    </row>
    <row r="256" spans="5:7" x14ac:dyDescent="0.2">
      <c r="E256" s="8"/>
      <c r="G256" s="70"/>
    </row>
    <row r="257" spans="5:7" x14ac:dyDescent="0.2">
      <c r="E257" s="8"/>
      <c r="G257" s="70"/>
    </row>
    <row r="258" spans="5:7" x14ac:dyDescent="0.2">
      <c r="E258" s="8"/>
      <c r="G258" s="70"/>
    </row>
    <row r="259" spans="5:7" x14ac:dyDescent="0.2">
      <c r="E259" s="8"/>
      <c r="G259" s="70"/>
    </row>
    <row r="260" spans="5:7" x14ac:dyDescent="0.2">
      <c r="E260" s="8"/>
      <c r="G260" s="70"/>
    </row>
    <row r="261" spans="5:7" x14ac:dyDescent="0.2">
      <c r="E261" s="8"/>
      <c r="G261" s="70"/>
    </row>
    <row r="262" spans="5:7" x14ac:dyDescent="0.2">
      <c r="E262" s="8"/>
      <c r="G262" s="70"/>
    </row>
    <row r="263" spans="5:7" x14ac:dyDescent="0.2">
      <c r="E263" s="8"/>
      <c r="G263" s="70"/>
    </row>
    <row r="264" spans="5:7" x14ac:dyDescent="0.2">
      <c r="E264" s="8"/>
      <c r="G264" s="70"/>
    </row>
    <row r="265" spans="5:7" x14ac:dyDescent="0.2">
      <c r="E265" s="8"/>
      <c r="G265" s="70"/>
    </row>
    <row r="266" spans="5:7" x14ac:dyDescent="0.2">
      <c r="E266" s="8"/>
      <c r="G266" s="70"/>
    </row>
    <row r="267" spans="5:7" x14ac:dyDescent="0.2">
      <c r="E267" s="8"/>
      <c r="G267" s="70"/>
    </row>
    <row r="268" spans="5:7" x14ac:dyDescent="0.2">
      <c r="E268" s="8"/>
      <c r="G268" s="70"/>
    </row>
    <row r="269" spans="5:7" x14ac:dyDescent="0.2">
      <c r="E269" s="8"/>
      <c r="G269" s="70"/>
    </row>
    <row r="270" spans="5:7" x14ac:dyDescent="0.2">
      <c r="E270" s="8"/>
      <c r="G270" s="70"/>
    </row>
    <row r="271" spans="5:7" x14ac:dyDescent="0.2">
      <c r="E271" s="8"/>
      <c r="G271" s="70"/>
    </row>
    <row r="272" spans="5:7" x14ac:dyDescent="0.2">
      <c r="E272" s="8"/>
      <c r="G272" s="70"/>
    </row>
    <row r="273" spans="5:7" x14ac:dyDescent="0.2">
      <c r="E273" s="8"/>
      <c r="G273" s="70"/>
    </row>
    <row r="274" spans="5:7" x14ac:dyDescent="0.2">
      <c r="E274" s="8"/>
      <c r="G274" s="70"/>
    </row>
    <row r="275" spans="5:7" x14ac:dyDescent="0.2">
      <c r="E275" s="8"/>
      <c r="G275" s="70"/>
    </row>
    <row r="276" spans="5:7" x14ac:dyDescent="0.2">
      <c r="E276" s="8"/>
      <c r="G276" s="70"/>
    </row>
    <row r="277" spans="5:7" x14ac:dyDescent="0.2">
      <c r="E277" s="8"/>
      <c r="G277" s="70"/>
    </row>
    <row r="278" spans="5:7" x14ac:dyDescent="0.2">
      <c r="E278" s="8"/>
      <c r="G278" s="70"/>
    </row>
    <row r="279" spans="5:7" x14ac:dyDescent="0.2">
      <c r="E279" s="8"/>
      <c r="G279" s="70"/>
    </row>
    <row r="280" spans="5:7" x14ac:dyDescent="0.2">
      <c r="E280" s="8"/>
      <c r="G280" s="70"/>
    </row>
    <row r="281" spans="5:7" x14ac:dyDescent="0.2">
      <c r="E281" s="8"/>
      <c r="G281" s="70"/>
    </row>
    <row r="282" spans="5:7" x14ac:dyDescent="0.2">
      <c r="E282" s="8"/>
      <c r="G282" s="70"/>
    </row>
    <row r="283" spans="5:7" x14ac:dyDescent="0.2">
      <c r="E283" s="8"/>
      <c r="G283" s="70"/>
    </row>
    <row r="284" spans="5:7" x14ac:dyDescent="0.2">
      <c r="E284" s="8"/>
      <c r="G284" s="70"/>
    </row>
    <row r="285" spans="5:7" x14ac:dyDescent="0.2">
      <c r="E285" s="8"/>
      <c r="G285" s="70"/>
    </row>
    <row r="286" spans="5:7" x14ac:dyDescent="0.2">
      <c r="E286" s="8"/>
      <c r="G286" s="70"/>
    </row>
    <row r="287" spans="5:7" x14ac:dyDescent="0.2">
      <c r="E287" s="8"/>
      <c r="G287" s="70"/>
    </row>
    <row r="288" spans="5:7" x14ac:dyDescent="0.2">
      <c r="E288" s="8"/>
      <c r="G288" s="70"/>
    </row>
    <row r="289" spans="5:7" x14ac:dyDescent="0.2">
      <c r="E289" s="8"/>
      <c r="G289" s="70"/>
    </row>
    <row r="290" spans="5:7" x14ac:dyDescent="0.2">
      <c r="E290" s="8"/>
      <c r="G290" s="70"/>
    </row>
    <row r="291" spans="5:7" x14ac:dyDescent="0.2">
      <c r="E291" s="8"/>
      <c r="G291" s="70"/>
    </row>
    <row r="292" spans="5:7" x14ac:dyDescent="0.2">
      <c r="E292" s="8"/>
      <c r="G292" s="70"/>
    </row>
    <row r="293" spans="5:7" x14ac:dyDescent="0.2">
      <c r="E293" s="8"/>
      <c r="G293" s="70"/>
    </row>
    <row r="294" spans="5:7" x14ac:dyDescent="0.2">
      <c r="E294" s="8"/>
      <c r="G294" s="70"/>
    </row>
    <row r="295" spans="5:7" x14ac:dyDescent="0.2">
      <c r="E295" s="8"/>
      <c r="G295" s="70"/>
    </row>
    <row r="296" spans="5:7" x14ac:dyDescent="0.2">
      <c r="E296" s="8"/>
      <c r="G296" s="70"/>
    </row>
    <row r="297" spans="5:7" x14ac:dyDescent="0.2">
      <c r="E297" s="8"/>
      <c r="G297" s="70"/>
    </row>
    <row r="298" spans="5:7" x14ac:dyDescent="0.2">
      <c r="E298" s="8"/>
      <c r="G298" s="70"/>
    </row>
    <row r="299" spans="5:7" x14ac:dyDescent="0.2">
      <c r="E299" s="8"/>
      <c r="G299" s="70"/>
    </row>
    <row r="300" spans="5:7" x14ac:dyDescent="0.2">
      <c r="E300" s="8"/>
      <c r="G300" s="70"/>
    </row>
    <row r="301" spans="5:7" x14ac:dyDescent="0.2">
      <c r="E301" s="8"/>
      <c r="G301" s="70"/>
    </row>
    <row r="302" spans="5:7" x14ac:dyDescent="0.2">
      <c r="E302" s="8"/>
      <c r="G302" s="70"/>
    </row>
    <row r="303" spans="5:7" x14ac:dyDescent="0.2">
      <c r="E303" s="8"/>
      <c r="G303" s="70"/>
    </row>
    <row r="304" spans="5:7" x14ac:dyDescent="0.2">
      <c r="E304" s="8"/>
      <c r="G304" s="70"/>
    </row>
    <row r="305" spans="5:7" x14ac:dyDescent="0.2">
      <c r="E305" s="8"/>
      <c r="G305" s="70"/>
    </row>
    <row r="306" spans="5:7" x14ac:dyDescent="0.2">
      <c r="E306" s="8"/>
      <c r="G306" s="70"/>
    </row>
    <row r="307" spans="5:7" x14ac:dyDescent="0.2">
      <c r="E307" s="8"/>
      <c r="G307" s="70"/>
    </row>
    <row r="308" spans="5:7" x14ac:dyDescent="0.2">
      <c r="E308" s="8"/>
      <c r="G308" s="70"/>
    </row>
    <row r="309" spans="5:7" x14ac:dyDescent="0.2">
      <c r="E309" s="8"/>
      <c r="G309" s="70"/>
    </row>
    <row r="310" spans="5:7" x14ac:dyDescent="0.2">
      <c r="E310" s="8"/>
      <c r="G310" s="70"/>
    </row>
    <row r="311" spans="5:7" x14ac:dyDescent="0.2">
      <c r="E311" s="8"/>
      <c r="G311" s="70"/>
    </row>
    <row r="312" spans="5:7" x14ac:dyDescent="0.2">
      <c r="E312" s="8"/>
      <c r="G312" s="70"/>
    </row>
    <row r="313" spans="5:7" x14ac:dyDescent="0.2">
      <c r="E313" s="8"/>
      <c r="G313" s="70"/>
    </row>
    <row r="314" spans="5:7" x14ac:dyDescent="0.2">
      <c r="E314" s="8"/>
      <c r="G314" s="70"/>
    </row>
    <row r="315" spans="5:7" x14ac:dyDescent="0.2">
      <c r="E315" s="8"/>
      <c r="G315" s="70"/>
    </row>
    <row r="316" spans="5:7" x14ac:dyDescent="0.2">
      <c r="E316" s="8"/>
      <c r="G316" s="70"/>
    </row>
    <row r="317" spans="5:7" x14ac:dyDescent="0.2">
      <c r="E317" s="8"/>
      <c r="G317" s="70"/>
    </row>
    <row r="318" spans="5:7" x14ac:dyDescent="0.2">
      <c r="E318" s="8"/>
      <c r="G318" s="70"/>
    </row>
    <row r="319" spans="5:7" x14ac:dyDescent="0.2">
      <c r="E319" s="8"/>
      <c r="G319" s="70"/>
    </row>
    <row r="320" spans="5:7" x14ac:dyDescent="0.2">
      <c r="E320" s="8"/>
      <c r="G320" s="70"/>
    </row>
    <row r="321" spans="5:7" x14ac:dyDescent="0.2">
      <c r="E321" s="8"/>
      <c r="G321" s="70"/>
    </row>
    <row r="322" spans="5:7" x14ac:dyDescent="0.2">
      <c r="E322" s="8"/>
      <c r="G322" s="70"/>
    </row>
    <row r="323" spans="5:7" x14ac:dyDescent="0.2">
      <c r="E323" s="8"/>
      <c r="G323" s="70"/>
    </row>
    <row r="324" spans="5:7" x14ac:dyDescent="0.2">
      <c r="E324" s="8"/>
      <c r="G324" s="70"/>
    </row>
    <row r="325" spans="5:7" x14ac:dyDescent="0.2">
      <c r="E325" s="8"/>
      <c r="G325" s="70"/>
    </row>
    <row r="326" spans="5:7" x14ac:dyDescent="0.2">
      <c r="E326" s="8"/>
      <c r="G326" s="70"/>
    </row>
    <row r="327" spans="5:7" x14ac:dyDescent="0.2">
      <c r="E327" s="8"/>
      <c r="G327" s="70"/>
    </row>
    <row r="328" spans="5:7" x14ac:dyDescent="0.2">
      <c r="E328" s="8"/>
      <c r="G328" s="70"/>
    </row>
    <row r="329" spans="5:7" x14ac:dyDescent="0.2">
      <c r="E329" s="8"/>
      <c r="G329" s="70"/>
    </row>
    <row r="330" spans="5:7" x14ac:dyDescent="0.2">
      <c r="E330" s="8"/>
      <c r="G330" s="70"/>
    </row>
    <row r="331" spans="5:7" x14ac:dyDescent="0.2">
      <c r="E331" s="8"/>
      <c r="G331" s="70"/>
    </row>
    <row r="332" spans="5:7" x14ac:dyDescent="0.2">
      <c r="E332" s="8"/>
      <c r="G332" s="70"/>
    </row>
    <row r="333" spans="5:7" x14ac:dyDescent="0.2">
      <c r="E333" s="8"/>
      <c r="G333" s="70"/>
    </row>
    <row r="334" spans="5:7" x14ac:dyDescent="0.2">
      <c r="E334" s="8"/>
      <c r="G334" s="70"/>
    </row>
    <row r="335" spans="5:7" x14ac:dyDescent="0.2">
      <c r="E335" s="8"/>
      <c r="G335" s="70"/>
    </row>
    <row r="336" spans="5:7" x14ac:dyDescent="0.2">
      <c r="E336" s="8"/>
      <c r="G336" s="70"/>
    </row>
    <row r="337" spans="5:7" x14ac:dyDescent="0.2">
      <c r="E337" s="8"/>
      <c r="G337" s="70"/>
    </row>
    <row r="338" spans="5:7" x14ac:dyDescent="0.2">
      <c r="E338" s="8"/>
      <c r="G338" s="70"/>
    </row>
    <row r="339" spans="5:7" x14ac:dyDescent="0.2">
      <c r="E339" s="8"/>
      <c r="G339" s="70"/>
    </row>
    <row r="340" spans="5:7" x14ac:dyDescent="0.2">
      <c r="E340" s="8"/>
      <c r="G340" s="70"/>
    </row>
    <row r="341" spans="5:7" x14ac:dyDescent="0.2">
      <c r="E341" s="8"/>
      <c r="G341" s="70"/>
    </row>
    <row r="342" spans="5:7" x14ac:dyDescent="0.2">
      <c r="E342" s="8"/>
      <c r="G342" s="70"/>
    </row>
    <row r="343" spans="5:7" x14ac:dyDescent="0.2">
      <c r="E343" s="8"/>
      <c r="G343" s="70"/>
    </row>
    <row r="344" spans="5:7" x14ac:dyDescent="0.2">
      <c r="E344" s="8"/>
      <c r="G344" s="70"/>
    </row>
    <row r="345" spans="5:7" x14ac:dyDescent="0.2">
      <c r="E345" s="8"/>
      <c r="G345" s="70"/>
    </row>
    <row r="346" spans="5:7" x14ac:dyDescent="0.2">
      <c r="E346" s="8"/>
      <c r="G346" s="70"/>
    </row>
    <row r="347" spans="5:7" x14ac:dyDescent="0.2">
      <c r="E347" s="8"/>
      <c r="G347" s="70"/>
    </row>
    <row r="348" spans="5:7" x14ac:dyDescent="0.2">
      <c r="E348" s="8"/>
      <c r="G348" s="70"/>
    </row>
    <row r="349" spans="5:7" x14ac:dyDescent="0.2">
      <c r="E349" s="8"/>
      <c r="G349" s="70"/>
    </row>
    <row r="350" spans="5:7" x14ac:dyDescent="0.2">
      <c r="E350" s="8"/>
      <c r="G350" s="70"/>
    </row>
    <row r="351" spans="5:7" x14ac:dyDescent="0.2">
      <c r="E351" s="8"/>
      <c r="G351" s="70"/>
    </row>
    <row r="352" spans="5:7" x14ac:dyDescent="0.2">
      <c r="E352" s="8"/>
      <c r="G352" s="70"/>
    </row>
    <row r="353" spans="5:7" x14ac:dyDescent="0.2">
      <c r="E353" s="8"/>
      <c r="G353" s="70"/>
    </row>
    <row r="354" spans="5:7" x14ac:dyDescent="0.2">
      <c r="E354" s="8"/>
      <c r="G354" s="70"/>
    </row>
    <row r="355" spans="5:7" x14ac:dyDescent="0.2">
      <c r="E355" s="8"/>
      <c r="G355" s="70"/>
    </row>
    <row r="356" spans="5:7" x14ac:dyDescent="0.2">
      <c r="E356" s="8"/>
      <c r="G356" s="70"/>
    </row>
    <row r="357" spans="5:7" x14ac:dyDescent="0.2">
      <c r="E357" s="8"/>
      <c r="G357" s="70"/>
    </row>
    <row r="358" spans="5:7" x14ac:dyDescent="0.2">
      <c r="E358" s="8"/>
      <c r="G358" s="70"/>
    </row>
    <row r="359" spans="5:7" x14ac:dyDescent="0.2">
      <c r="E359" s="8"/>
      <c r="G359" s="70"/>
    </row>
    <row r="360" spans="5:7" x14ac:dyDescent="0.2">
      <c r="E360" s="8"/>
      <c r="G360" s="70"/>
    </row>
    <row r="361" spans="5:7" x14ac:dyDescent="0.2">
      <c r="E361" s="8"/>
      <c r="G361" s="70"/>
    </row>
    <row r="362" spans="5:7" x14ac:dyDescent="0.2">
      <c r="E362" s="8"/>
      <c r="G362" s="70"/>
    </row>
    <row r="363" spans="5:7" x14ac:dyDescent="0.2">
      <c r="E363" s="8"/>
      <c r="G363" s="70"/>
    </row>
    <row r="364" spans="5:7" x14ac:dyDescent="0.2">
      <c r="E364" s="8"/>
      <c r="G364" s="70"/>
    </row>
    <row r="365" spans="5:7" x14ac:dyDescent="0.2">
      <c r="E365" s="8"/>
      <c r="G365" s="70"/>
    </row>
    <row r="366" spans="5:7" x14ac:dyDescent="0.2">
      <c r="E366" s="8"/>
      <c r="G366" s="70"/>
    </row>
    <row r="367" spans="5:7" x14ac:dyDescent="0.2">
      <c r="E367" s="8"/>
      <c r="G367" s="70"/>
    </row>
    <row r="368" spans="5:7" x14ac:dyDescent="0.2">
      <c r="E368" s="8"/>
      <c r="G368" s="70"/>
    </row>
    <row r="369" spans="5:7" x14ac:dyDescent="0.2">
      <c r="E369" s="8"/>
      <c r="G369" s="70"/>
    </row>
    <row r="370" spans="5:7" x14ac:dyDescent="0.2">
      <c r="E370" s="8"/>
      <c r="G370" s="70"/>
    </row>
    <row r="371" spans="5:7" x14ac:dyDescent="0.2">
      <c r="E371" s="8"/>
      <c r="G371" s="70"/>
    </row>
    <row r="372" spans="5:7" x14ac:dyDescent="0.2">
      <c r="E372" s="8"/>
      <c r="G372" s="70"/>
    </row>
    <row r="373" spans="5:7" x14ac:dyDescent="0.2">
      <c r="E373" s="8"/>
      <c r="G373" s="70"/>
    </row>
    <row r="374" spans="5:7" x14ac:dyDescent="0.2">
      <c r="E374" s="8"/>
      <c r="G374" s="70"/>
    </row>
    <row r="375" spans="5:7" x14ac:dyDescent="0.2">
      <c r="E375" s="8"/>
      <c r="G375" s="70"/>
    </row>
    <row r="376" spans="5:7" x14ac:dyDescent="0.2">
      <c r="E376" s="8"/>
      <c r="G376" s="70"/>
    </row>
    <row r="377" spans="5:7" x14ac:dyDescent="0.2">
      <c r="E377" s="8"/>
      <c r="G377" s="70"/>
    </row>
    <row r="378" spans="5:7" x14ac:dyDescent="0.2">
      <c r="E378" s="8"/>
      <c r="G378" s="70"/>
    </row>
    <row r="379" spans="5:7" x14ac:dyDescent="0.2">
      <c r="E379" s="8"/>
      <c r="G379" s="70"/>
    </row>
    <row r="380" spans="5:7" x14ac:dyDescent="0.2">
      <c r="E380" s="8"/>
      <c r="G380" s="70"/>
    </row>
    <row r="381" spans="5:7" x14ac:dyDescent="0.2">
      <c r="E381" s="8"/>
      <c r="G381" s="70"/>
    </row>
    <row r="382" spans="5:7" x14ac:dyDescent="0.2">
      <c r="E382" s="8"/>
      <c r="G382" s="70"/>
    </row>
    <row r="383" spans="5:7" x14ac:dyDescent="0.2">
      <c r="E383" s="8"/>
      <c r="G383" s="70"/>
    </row>
    <row r="384" spans="5:7" x14ac:dyDescent="0.2">
      <c r="E384" s="8"/>
      <c r="G384" s="70"/>
    </row>
    <row r="385" spans="5:7" x14ac:dyDescent="0.2">
      <c r="E385" s="8"/>
      <c r="G385" s="70"/>
    </row>
    <row r="386" spans="5:7" x14ac:dyDescent="0.2">
      <c r="E386" s="8"/>
      <c r="G386" s="70"/>
    </row>
  </sheetData>
  <mergeCells count="2">
    <mergeCell ref="B1:C1"/>
    <mergeCell ref="B32:I32"/>
  </mergeCells>
  <conditionalFormatting sqref="G1:G3 G5:G31 G33:G182">
    <cfRule type="cellIs" dxfId="4" priority="2" stopIfTrue="1" operator="between">
      <formula>0.009</formula>
      <formula>-0.009</formula>
    </cfRule>
  </conditionalFormatting>
  <hyperlinks>
    <hyperlink ref="A2" location="Index!A1" display="-" xr:uid="{C3DF9670-E05A-42CE-828C-4193AC5E8C91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78" min="1" max="8" man="1"/>
  </rowBreaks>
  <colBreaks count="1" manualBreakCount="1">
    <brk id="9" max="39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7FE7B-0CA8-4BC7-99C7-4FB0696F8555}">
  <dimension ref="A1:K461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42578125" style="8" bestFit="1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9.42578125" style="18" customWidth="1"/>
    <col min="8" max="8" width="11.85546875" style="14" bestFit="1" customWidth="1"/>
    <col min="9" max="9" width="12.5703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12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33.7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17</v>
      </c>
      <c r="C5" s="34"/>
      <c r="D5" s="34"/>
      <c r="E5" s="35"/>
      <c r="F5" s="36"/>
      <c r="G5" s="37"/>
      <c r="H5" s="38"/>
      <c r="I5" s="38"/>
    </row>
    <row r="6" spans="1:11" x14ac:dyDescent="0.2">
      <c r="B6" s="33" t="s">
        <v>18</v>
      </c>
      <c r="C6" s="34"/>
      <c r="D6" s="34"/>
      <c r="E6" s="35"/>
      <c r="F6" s="36"/>
      <c r="G6" s="37"/>
      <c r="H6" s="38"/>
      <c r="I6" s="38"/>
    </row>
    <row r="7" spans="1:11" x14ac:dyDescent="0.2">
      <c r="B7" s="34" t="s">
        <v>125</v>
      </c>
      <c r="C7" s="34" t="s">
        <v>126</v>
      </c>
      <c r="D7" s="34" t="s">
        <v>29</v>
      </c>
      <c r="E7" s="39">
        <v>4800</v>
      </c>
      <c r="F7" s="36">
        <v>23969.784</v>
      </c>
      <c r="G7" s="37">
        <v>2.48077756982117</v>
      </c>
      <c r="H7" s="40">
        <v>5.7514000000000003E-2</v>
      </c>
      <c r="I7" s="41"/>
    </row>
    <row r="8" spans="1:11" x14ac:dyDescent="0.2">
      <c r="B8" s="34" t="s">
        <v>127</v>
      </c>
      <c r="C8" s="34" t="s">
        <v>128</v>
      </c>
      <c r="D8" s="34" t="s">
        <v>29</v>
      </c>
      <c r="E8" s="39">
        <v>4000</v>
      </c>
      <c r="F8" s="36">
        <v>19987.38</v>
      </c>
      <c r="G8" s="37">
        <v>2.0686145516994299</v>
      </c>
      <c r="H8" s="40">
        <v>5.7615E-2</v>
      </c>
      <c r="I8" s="41"/>
    </row>
    <row r="9" spans="1:11" x14ac:dyDescent="0.2">
      <c r="B9" s="34" t="s">
        <v>129</v>
      </c>
      <c r="C9" s="34" t="s">
        <v>130</v>
      </c>
      <c r="D9" s="34" t="s">
        <v>29</v>
      </c>
      <c r="E9" s="39">
        <v>4000</v>
      </c>
      <c r="F9" s="36">
        <v>19944.439999999999</v>
      </c>
      <c r="G9" s="37">
        <v>2.0641704320174101</v>
      </c>
      <c r="H9" s="40">
        <v>5.6488999999999998E-2</v>
      </c>
      <c r="I9" s="41"/>
    </row>
    <row r="10" spans="1:11" x14ac:dyDescent="0.2">
      <c r="B10" s="34" t="s">
        <v>131</v>
      </c>
      <c r="C10" s="34" t="s">
        <v>132</v>
      </c>
      <c r="D10" s="34" t="s">
        <v>29</v>
      </c>
      <c r="E10" s="39">
        <v>3500</v>
      </c>
      <c r="F10" s="36">
        <v>17431.3475</v>
      </c>
      <c r="G10" s="37">
        <v>1.8040753262423299</v>
      </c>
      <c r="H10" s="40">
        <v>5.7500999999999997E-2</v>
      </c>
      <c r="I10" s="41"/>
    </row>
    <row r="11" spans="1:11" x14ac:dyDescent="0.2">
      <c r="B11" s="34" t="s">
        <v>38</v>
      </c>
      <c r="C11" s="34" t="s">
        <v>39</v>
      </c>
      <c r="D11" s="34" t="s">
        <v>21</v>
      </c>
      <c r="E11" s="39">
        <v>3500</v>
      </c>
      <c r="F11" s="36">
        <v>17399.672500000001</v>
      </c>
      <c r="G11" s="37">
        <v>1.80079708937862</v>
      </c>
      <c r="H11" s="40">
        <v>5.8466999999999998E-2</v>
      </c>
      <c r="I11" s="41"/>
    </row>
    <row r="12" spans="1:11" x14ac:dyDescent="0.2">
      <c r="B12" s="34" t="s">
        <v>133</v>
      </c>
      <c r="C12" s="34" t="s">
        <v>134</v>
      </c>
      <c r="D12" s="34" t="s">
        <v>29</v>
      </c>
      <c r="E12" s="39">
        <v>3000</v>
      </c>
      <c r="F12" s="36">
        <v>14981.28</v>
      </c>
      <c r="G12" s="37">
        <v>1.55050305798377</v>
      </c>
      <c r="H12" s="40">
        <v>5.7010999999999999E-2</v>
      </c>
      <c r="I12" s="41"/>
    </row>
    <row r="13" spans="1:11" x14ac:dyDescent="0.2">
      <c r="B13" s="34" t="s">
        <v>135</v>
      </c>
      <c r="C13" s="34" t="s">
        <v>136</v>
      </c>
      <c r="D13" s="34" t="s">
        <v>29</v>
      </c>
      <c r="E13" s="39">
        <v>3000</v>
      </c>
      <c r="F13" s="36">
        <v>14980.89</v>
      </c>
      <c r="G13" s="37">
        <v>1.5504626945306701</v>
      </c>
      <c r="H13" s="40">
        <v>5.8222999999999997E-2</v>
      </c>
      <c r="I13" s="41"/>
    </row>
    <row r="14" spans="1:11" x14ac:dyDescent="0.2">
      <c r="B14" s="34" t="s">
        <v>137</v>
      </c>
      <c r="C14" s="34" t="s">
        <v>138</v>
      </c>
      <c r="D14" s="34" t="s">
        <v>29</v>
      </c>
      <c r="E14" s="39">
        <v>3000</v>
      </c>
      <c r="F14" s="36">
        <v>14909.174999999999</v>
      </c>
      <c r="G14" s="37">
        <v>1.54304047648233</v>
      </c>
      <c r="H14" s="40">
        <v>5.8513999999999997E-2</v>
      </c>
      <c r="I14" s="41"/>
    </row>
    <row r="15" spans="1:11" x14ac:dyDescent="0.2">
      <c r="B15" s="34" t="s">
        <v>139</v>
      </c>
      <c r="C15" s="34" t="s">
        <v>140</v>
      </c>
      <c r="D15" s="34" t="s">
        <v>92</v>
      </c>
      <c r="E15" s="39">
        <v>3000</v>
      </c>
      <c r="F15" s="36">
        <v>14877.03</v>
      </c>
      <c r="G15" s="37">
        <v>1.5397135964828299</v>
      </c>
      <c r="H15" s="40">
        <v>6.7044999999999993E-2</v>
      </c>
      <c r="I15" s="41"/>
    </row>
    <row r="16" spans="1:11" x14ac:dyDescent="0.2">
      <c r="B16" s="34" t="s">
        <v>141</v>
      </c>
      <c r="C16" s="34" t="s">
        <v>142</v>
      </c>
      <c r="D16" s="34" t="s">
        <v>29</v>
      </c>
      <c r="E16" s="39">
        <v>3000</v>
      </c>
      <c r="F16" s="36">
        <v>14777.7</v>
      </c>
      <c r="G16" s="37">
        <v>1.5294333354671099</v>
      </c>
      <c r="H16" s="40">
        <v>6.9501999999999994E-2</v>
      </c>
      <c r="I16" s="41"/>
    </row>
    <row r="17" spans="2:9" x14ac:dyDescent="0.2">
      <c r="B17" s="34" t="s">
        <v>143</v>
      </c>
      <c r="C17" s="34" t="s">
        <v>144</v>
      </c>
      <c r="D17" s="34" t="s">
        <v>92</v>
      </c>
      <c r="E17" s="39">
        <v>2500</v>
      </c>
      <c r="F17" s="36">
        <v>12468.2875</v>
      </c>
      <c r="G17" s="37">
        <v>1.2904183018120501</v>
      </c>
      <c r="H17" s="40">
        <v>5.8022999999999998E-2</v>
      </c>
      <c r="I17" s="41"/>
    </row>
    <row r="18" spans="2:9" x14ac:dyDescent="0.2">
      <c r="B18" s="34" t="s">
        <v>145</v>
      </c>
      <c r="C18" s="34" t="s">
        <v>146</v>
      </c>
      <c r="D18" s="34" t="s">
        <v>29</v>
      </c>
      <c r="E18" s="39">
        <v>2000</v>
      </c>
      <c r="F18" s="36">
        <v>9997</v>
      </c>
      <c r="G18" s="37">
        <v>1.0346498477208701</v>
      </c>
      <c r="H18" s="40">
        <v>5.4766000000000002E-2</v>
      </c>
      <c r="I18" s="41"/>
    </row>
    <row r="19" spans="2:9" x14ac:dyDescent="0.2">
      <c r="B19" s="34" t="s">
        <v>147</v>
      </c>
      <c r="C19" s="34" t="s">
        <v>148</v>
      </c>
      <c r="D19" s="34" t="s">
        <v>29</v>
      </c>
      <c r="E19" s="39">
        <v>2000</v>
      </c>
      <c r="F19" s="36">
        <v>9973.14</v>
      </c>
      <c r="G19" s="37">
        <v>1.0321804323596</v>
      </c>
      <c r="H19" s="40">
        <v>5.7825000000000001E-2</v>
      </c>
      <c r="I19" s="41"/>
    </row>
    <row r="20" spans="2:9" x14ac:dyDescent="0.2">
      <c r="B20" s="34" t="s">
        <v>149</v>
      </c>
      <c r="C20" s="34" t="s">
        <v>150</v>
      </c>
      <c r="D20" s="34" t="s">
        <v>24</v>
      </c>
      <c r="E20" s="39">
        <v>2000</v>
      </c>
      <c r="F20" s="36">
        <v>9960.8700000000008</v>
      </c>
      <c r="G20" s="37">
        <v>1.0309105360275499</v>
      </c>
      <c r="H20" s="40">
        <v>5.7354000000000002E-2</v>
      </c>
      <c r="I20" s="41"/>
    </row>
    <row r="21" spans="2:9" x14ac:dyDescent="0.2">
      <c r="B21" s="34" t="s">
        <v>151</v>
      </c>
      <c r="C21" s="34" t="s">
        <v>152</v>
      </c>
      <c r="D21" s="34" t="s">
        <v>29</v>
      </c>
      <c r="E21" s="39">
        <v>2000</v>
      </c>
      <c r="F21" s="36">
        <v>9941.5499999999993</v>
      </c>
      <c r="G21" s="37">
        <v>1.0289109926587401</v>
      </c>
      <c r="H21" s="40">
        <v>5.7999000000000002E-2</v>
      </c>
      <c r="I21" s="41"/>
    </row>
    <row r="22" spans="2:9" x14ac:dyDescent="0.2">
      <c r="B22" s="34" t="s">
        <v>153</v>
      </c>
      <c r="C22" s="34" t="s">
        <v>154</v>
      </c>
      <c r="D22" s="34" t="s">
        <v>29</v>
      </c>
      <c r="E22" s="39">
        <v>1500</v>
      </c>
      <c r="F22" s="36">
        <v>7489.3649999999998</v>
      </c>
      <c r="G22" s="37">
        <v>0.77511957154906796</v>
      </c>
      <c r="H22" s="40">
        <v>5.7610000000000001E-2</v>
      </c>
      <c r="I22" s="41"/>
    </row>
    <row r="23" spans="2:9" x14ac:dyDescent="0.2">
      <c r="B23" s="34" t="s">
        <v>155</v>
      </c>
      <c r="C23" s="34" t="s">
        <v>156</v>
      </c>
      <c r="D23" s="34" t="s">
        <v>29</v>
      </c>
      <c r="E23" s="39">
        <v>1500</v>
      </c>
      <c r="F23" s="36">
        <v>7487.04</v>
      </c>
      <c r="G23" s="37">
        <v>0.77487894327098905</v>
      </c>
      <c r="H23" s="40">
        <v>5.7453999999999998E-2</v>
      </c>
      <c r="I23" s="41"/>
    </row>
    <row r="24" spans="2:9" x14ac:dyDescent="0.2">
      <c r="B24" s="34" t="s">
        <v>157</v>
      </c>
      <c r="C24" s="34" t="s">
        <v>158</v>
      </c>
      <c r="D24" s="34" t="s">
        <v>29</v>
      </c>
      <c r="E24" s="39">
        <v>1500</v>
      </c>
      <c r="F24" s="36">
        <v>7475.0550000000003</v>
      </c>
      <c r="G24" s="37">
        <v>0.77363854330850701</v>
      </c>
      <c r="H24" s="40">
        <v>5.8001999999999998E-2</v>
      </c>
      <c r="I24" s="41"/>
    </row>
    <row r="25" spans="2:9" x14ac:dyDescent="0.2">
      <c r="B25" s="34" t="s">
        <v>19</v>
      </c>
      <c r="C25" s="34" t="s">
        <v>20</v>
      </c>
      <c r="D25" s="34" t="s">
        <v>21</v>
      </c>
      <c r="E25" s="39">
        <v>1500</v>
      </c>
      <c r="F25" s="36">
        <v>7471.5074999999997</v>
      </c>
      <c r="G25" s="37">
        <v>0.77327139112937404</v>
      </c>
      <c r="H25" s="40">
        <v>5.7997E-2</v>
      </c>
      <c r="I25" s="41"/>
    </row>
    <row r="26" spans="2:9" x14ac:dyDescent="0.2">
      <c r="B26" s="34" t="s">
        <v>159</v>
      </c>
      <c r="C26" s="34" t="s">
        <v>160</v>
      </c>
      <c r="D26" s="34" t="s">
        <v>29</v>
      </c>
      <c r="E26" s="39">
        <v>1500</v>
      </c>
      <c r="F26" s="36">
        <v>7388.0024999999996</v>
      </c>
      <c r="G26" s="37">
        <v>0.76462895484509596</v>
      </c>
      <c r="H26" s="40">
        <v>6.9165000000000004E-2</v>
      </c>
      <c r="I26" s="41"/>
    </row>
    <row r="27" spans="2:9" x14ac:dyDescent="0.2">
      <c r="B27" s="34" t="s">
        <v>161</v>
      </c>
      <c r="C27" s="34" t="s">
        <v>162</v>
      </c>
      <c r="D27" s="34" t="s">
        <v>29</v>
      </c>
      <c r="E27" s="39">
        <v>1400</v>
      </c>
      <c r="F27" s="36">
        <v>6997.7879999999996</v>
      </c>
      <c r="G27" s="37">
        <v>0.724243301848849</v>
      </c>
      <c r="H27" s="40">
        <v>5.7688000000000003E-2</v>
      </c>
      <c r="I27" s="41"/>
    </row>
    <row r="28" spans="2:9" x14ac:dyDescent="0.2">
      <c r="B28" s="34" t="s">
        <v>44</v>
      </c>
      <c r="C28" s="34" t="s">
        <v>45</v>
      </c>
      <c r="D28" s="34" t="s">
        <v>29</v>
      </c>
      <c r="E28" s="39">
        <v>1300</v>
      </c>
      <c r="F28" s="36">
        <v>6469.1639999999998</v>
      </c>
      <c r="G28" s="37">
        <v>0.66953281459251301</v>
      </c>
      <c r="H28" s="40">
        <v>5.7993999999999997E-2</v>
      </c>
      <c r="I28" s="41"/>
    </row>
    <row r="29" spans="2:9" x14ac:dyDescent="0.2">
      <c r="B29" s="34" t="s">
        <v>163</v>
      </c>
      <c r="C29" s="34" t="s">
        <v>164</v>
      </c>
      <c r="D29" s="34" t="s">
        <v>29</v>
      </c>
      <c r="E29" s="39">
        <v>1000</v>
      </c>
      <c r="F29" s="36">
        <v>4987.4549999999999</v>
      </c>
      <c r="G29" s="37">
        <v>0.51618181016952103</v>
      </c>
      <c r="H29" s="40">
        <v>5.7391999999999999E-2</v>
      </c>
      <c r="I29" s="41"/>
    </row>
    <row r="30" spans="2:9" x14ac:dyDescent="0.2">
      <c r="B30" s="34" t="s">
        <v>165</v>
      </c>
      <c r="C30" s="34" t="s">
        <v>166</v>
      </c>
      <c r="D30" s="34" t="s">
        <v>92</v>
      </c>
      <c r="E30" s="39">
        <v>1000</v>
      </c>
      <c r="F30" s="36">
        <v>4980.9750000000004</v>
      </c>
      <c r="G30" s="37">
        <v>0.51551115587190899</v>
      </c>
      <c r="H30" s="40">
        <v>5.8096000000000002E-2</v>
      </c>
      <c r="I30" s="41"/>
    </row>
    <row r="31" spans="2:9" x14ac:dyDescent="0.2">
      <c r="B31" s="34" t="s">
        <v>167</v>
      </c>
      <c r="C31" s="34" t="s">
        <v>168</v>
      </c>
      <c r="D31" s="34" t="s">
        <v>29</v>
      </c>
      <c r="E31" s="39">
        <v>1000</v>
      </c>
      <c r="F31" s="36">
        <v>4976.09</v>
      </c>
      <c r="G31" s="37">
        <v>0.51500557774786004</v>
      </c>
      <c r="H31" s="40">
        <v>5.8460999999999999E-2</v>
      </c>
      <c r="I31" s="41"/>
    </row>
    <row r="32" spans="2:9" x14ac:dyDescent="0.2">
      <c r="B32" s="34" t="s">
        <v>169</v>
      </c>
      <c r="C32" s="34" t="s">
        <v>170</v>
      </c>
      <c r="D32" s="34" t="s">
        <v>29</v>
      </c>
      <c r="E32" s="39">
        <v>1000</v>
      </c>
      <c r="F32" s="36">
        <v>4974.7849999999999</v>
      </c>
      <c r="G32" s="37">
        <v>0.51487051542403495</v>
      </c>
      <c r="H32" s="40">
        <v>5.7819000000000002E-2</v>
      </c>
      <c r="I32" s="41"/>
    </row>
    <row r="33" spans="2:9" x14ac:dyDescent="0.2">
      <c r="B33" s="34" t="s">
        <v>171</v>
      </c>
      <c r="C33" s="34" t="s">
        <v>172</v>
      </c>
      <c r="D33" s="34" t="s">
        <v>29</v>
      </c>
      <c r="E33" s="39">
        <v>500</v>
      </c>
      <c r="F33" s="36">
        <v>2499.61</v>
      </c>
      <c r="G33" s="37">
        <v>0.25869972050230799</v>
      </c>
      <c r="H33" s="40">
        <v>5.6949E-2</v>
      </c>
      <c r="I33" s="41"/>
    </row>
    <row r="34" spans="2:9" x14ac:dyDescent="0.2">
      <c r="B34" s="34" t="s">
        <v>173</v>
      </c>
      <c r="C34" s="34" t="s">
        <v>174</v>
      </c>
      <c r="D34" s="34" t="s">
        <v>29</v>
      </c>
      <c r="E34" s="39">
        <v>500</v>
      </c>
      <c r="F34" s="36">
        <v>2498.44</v>
      </c>
      <c r="G34" s="37">
        <v>0.25857863014301702</v>
      </c>
      <c r="H34" s="40">
        <v>5.6975999999999999E-2</v>
      </c>
      <c r="I34" s="41"/>
    </row>
    <row r="35" spans="2:9" x14ac:dyDescent="0.2">
      <c r="B35" s="34" t="s">
        <v>175</v>
      </c>
      <c r="C35" s="34" t="s">
        <v>176</v>
      </c>
      <c r="D35" s="34" t="s">
        <v>29</v>
      </c>
      <c r="E35" s="39">
        <v>500</v>
      </c>
      <c r="F35" s="36">
        <v>2497.2449999999999</v>
      </c>
      <c r="G35" s="37">
        <v>0.25845495238288602</v>
      </c>
      <c r="H35" s="40">
        <v>5.7525E-2</v>
      </c>
      <c r="I35" s="41"/>
    </row>
    <row r="36" spans="2:9" x14ac:dyDescent="0.2">
      <c r="B36" s="34" t="s">
        <v>177</v>
      </c>
      <c r="C36" s="34" t="s">
        <v>178</v>
      </c>
      <c r="D36" s="34" t="s">
        <v>29</v>
      </c>
      <c r="E36" s="39">
        <v>500</v>
      </c>
      <c r="F36" s="36">
        <v>2495.7350000000001</v>
      </c>
      <c r="G36" s="37">
        <v>0.25829867337217699</v>
      </c>
      <c r="H36" s="40">
        <v>5.6704999999999998E-2</v>
      </c>
      <c r="I36" s="41"/>
    </row>
    <row r="37" spans="2:9" x14ac:dyDescent="0.2">
      <c r="B37" s="34" t="s">
        <v>179</v>
      </c>
      <c r="C37" s="34" t="s">
        <v>180</v>
      </c>
      <c r="D37" s="34" t="s">
        <v>29</v>
      </c>
      <c r="E37" s="39">
        <v>500</v>
      </c>
      <c r="F37" s="36">
        <v>2493.44</v>
      </c>
      <c r="G37" s="37">
        <v>0.25806114997510599</v>
      </c>
      <c r="H37" s="40">
        <v>5.6498E-2</v>
      </c>
      <c r="I37" s="41"/>
    </row>
    <row r="38" spans="2:9" x14ac:dyDescent="0.2">
      <c r="B38" s="34" t="s">
        <v>30</v>
      </c>
      <c r="C38" s="34" t="s">
        <v>31</v>
      </c>
      <c r="D38" s="34" t="s">
        <v>29</v>
      </c>
      <c r="E38" s="39">
        <v>500</v>
      </c>
      <c r="F38" s="36">
        <v>2490.56</v>
      </c>
      <c r="G38" s="37">
        <v>0.25776308139838899</v>
      </c>
      <c r="H38" s="40">
        <v>5.7652000000000002E-2</v>
      </c>
      <c r="I38" s="41"/>
    </row>
    <row r="39" spans="2:9" x14ac:dyDescent="0.2">
      <c r="B39" s="34" t="s">
        <v>181</v>
      </c>
      <c r="C39" s="34" t="s">
        <v>182</v>
      </c>
      <c r="D39" s="34" t="s">
        <v>29</v>
      </c>
      <c r="E39" s="39">
        <v>500</v>
      </c>
      <c r="F39" s="36">
        <v>2490.1374999999998</v>
      </c>
      <c r="G39" s="37">
        <v>0.25771935432420101</v>
      </c>
      <c r="H39" s="40">
        <v>5.7825000000000001E-2</v>
      </c>
      <c r="I39" s="41"/>
    </row>
    <row r="40" spans="2:9" x14ac:dyDescent="0.2">
      <c r="B40" s="34" t="s">
        <v>183</v>
      </c>
      <c r="C40" s="34" t="s">
        <v>184</v>
      </c>
      <c r="D40" s="34" t="s">
        <v>29</v>
      </c>
      <c r="E40" s="39">
        <v>500</v>
      </c>
      <c r="F40" s="36">
        <v>2465.8724999999999</v>
      </c>
      <c r="G40" s="37">
        <v>0.25520802306932899</v>
      </c>
      <c r="H40" s="40">
        <v>6.9199999999999998E-2</v>
      </c>
      <c r="I40" s="41"/>
    </row>
    <row r="41" spans="2:9" x14ac:dyDescent="0.2">
      <c r="B41" s="34" t="s">
        <v>185</v>
      </c>
      <c r="C41" s="34" t="s">
        <v>186</v>
      </c>
      <c r="D41" s="34" t="s">
        <v>92</v>
      </c>
      <c r="E41" s="39">
        <v>400</v>
      </c>
      <c r="F41" s="36">
        <v>1994.6220000000001</v>
      </c>
      <c r="G41" s="37">
        <v>0.20643546549571901</v>
      </c>
      <c r="H41" s="40">
        <v>5.7901000000000001E-2</v>
      </c>
      <c r="I41" s="41"/>
    </row>
    <row r="42" spans="2:9" x14ac:dyDescent="0.2">
      <c r="B42" s="34" t="s">
        <v>187</v>
      </c>
      <c r="C42" s="34" t="s">
        <v>188</v>
      </c>
      <c r="D42" s="34" t="s">
        <v>29</v>
      </c>
      <c r="E42" s="39">
        <v>300</v>
      </c>
      <c r="F42" s="36">
        <v>1495.9829999999999</v>
      </c>
      <c r="G42" s="37">
        <v>0.15482830680634299</v>
      </c>
      <c r="H42" s="40">
        <v>5.7653000000000003E-2</v>
      </c>
      <c r="I42" s="41"/>
    </row>
    <row r="43" spans="2:9" x14ac:dyDescent="0.2">
      <c r="B43" s="33" t="s">
        <v>60</v>
      </c>
      <c r="C43" s="33"/>
      <c r="D43" s="33"/>
      <c r="E43" s="42"/>
      <c r="F43" s="43">
        <f>SUM(F6:F42)</f>
        <v>319718.41849999991</v>
      </c>
      <c r="G43" s="44">
        <f>SUM(G6:G42)</f>
        <v>33.089588177911679</v>
      </c>
      <c r="H43" s="45"/>
      <c r="I43" s="45"/>
    </row>
    <row r="44" spans="2:9" x14ac:dyDescent="0.2">
      <c r="B44" s="33" t="s">
        <v>61</v>
      </c>
      <c r="C44" s="34"/>
      <c r="D44" s="34"/>
      <c r="E44" s="35"/>
      <c r="F44" s="36"/>
      <c r="G44" s="37"/>
      <c r="H44" s="38"/>
      <c r="I44" s="38"/>
    </row>
    <row r="45" spans="2:9" x14ac:dyDescent="0.2">
      <c r="B45" s="34" t="s">
        <v>189</v>
      </c>
      <c r="C45" s="34" t="s">
        <v>190</v>
      </c>
      <c r="D45" s="34" t="s">
        <v>29</v>
      </c>
      <c r="E45" s="39">
        <v>10000</v>
      </c>
      <c r="F45" s="36">
        <v>49753.25</v>
      </c>
      <c r="G45" s="37">
        <v>5.1492640328216996</v>
      </c>
      <c r="H45" s="40">
        <v>6.0345999999999997E-2</v>
      </c>
      <c r="I45" s="41"/>
    </row>
    <row r="46" spans="2:9" x14ac:dyDescent="0.2">
      <c r="B46" s="34" t="s">
        <v>78</v>
      </c>
      <c r="C46" s="34" t="s">
        <v>79</v>
      </c>
      <c r="D46" s="34" t="s">
        <v>29</v>
      </c>
      <c r="E46" s="39">
        <v>9900</v>
      </c>
      <c r="F46" s="36">
        <v>49245.273000000001</v>
      </c>
      <c r="G46" s="37">
        <v>5.0966904281707297</v>
      </c>
      <c r="H46" s="40">
        <v>5.8999999999999997E-2</v>
      </c>
      <c r="I46" s="41"/>
    </row>
    <row r="47" spans="2:9" x14ac:dyDescent="0.2">
      <c r="B47" s="34" t="s">
        <v>191</v>
      </c>
      <c r="C47" s="34" t="s">
        <v>192</v>
      </c>
      <c r="D47" s="34" t="s">
        <v>29</v>
      </c>
      <c r="E47" s="39">
        <v>8000</v>
      </c>
      <c r="F47" s="36">
        <v>39826.120000000003</v>
      </c>
      <c r="G47" s="37">
        <v>4.1218454529672099</v>
      </c>
      <c r="H47" s="40">
        <v>6.3751000000000002E-2</v>
      </c>
      <c r="I47" s="41"/>
    </row>
    <row r="48" spans="2:9" x14ac:dyDescent="0.2">
      <c r="B48" s="34" t="s">
        <v>193</v>
      </c>
      <c r="C48" s="34" t="s">
        <v>194</v>
      </c>
      <c r="D48" s="34" t="s">
        <v>29</v>
      </c>
      <c r="E48" s="39">
        <v>5500</v>
      </c>
      <c r="F48" s="36">
        <v>27366.68</v>
      </c>
      <c r="G48" s="37">
        <v>2.8323428323122801</v>
      </c>
      <c r="H48" s="40">
        <v>6.3505000000000006E-2</v>
      </c>
      <c r="I48" s="41"/>
    </row>
    <row r="49" spans="2:9" x14ac:dyDescent="0.2">
      <c r="B49" s="34" t="s">
        <v>195</v>
      </c>
      <c r="C49" s="34" t="s">
        <v>196</v>
      </c>
      <c r="D49" s="34" t="s">
        <v>29</v>
      </c>
      <c r="E49" s="39">
        <v>5500</v>
      </c>
      <c r="F49" s="36">
        <v>27319.297500000001</v>
      </c>
      <c r="G49" s="37">
        <v>2.82743893150107</v>
      </c>
      <c r="H49" s="40">
        <v>6.5251000000000003E-2</v>
      </c>
      <c r="I49" s="41"/>
    </row>
    <row r="50" spans="2:9" x14ac:dyDescent="0.2">
      <c r="B50" s="34" t="s">
        <v>80</v>
      </c>
      <c r="C50" s="34" t="s">
        <v>81</v>
      </c>
      <c r="D50" s="34" t="s">
        <v>29</v>
      </c>
      <c r="E50" s="39">
        <v>4000</v>
      </c>
      <c r="F50" s="36">
        <v>19895.68</v>
      </c>
      <c r="G50" s="37">
        <v>2.0591239654199498</v>
      </c>
      <c r="H50" s="40">
        <v>6.5993999999999997E-2</v>
      </c>
      <c r="I50" s="41"/>
    </row>
    <row r="51" spans="2:9" x14ac:dyDescent="0.2">
      <c r="B51" s="34" t="s">
        <v>197</v>
      </c>
      <c r="C51" s="34" t="s">
        <v>198</v>
      </c>
      <c r="D51" s="34" t="s">
        <v>29</v>
      </c>
      <c r="E51" s="39">
        <v>4000</v>
      </c>
      <c r="F51" s="36">
        <v>19700.759999999998</v>
      </c>
      <c r="G51" s="37">
        <v>2.0389505185541101</v>
      </c>
      <c r="H51" s="40">
        <v>6.9301000000000001E-2</v>
      </c>
      <c r="I51" s="41"/>
    </row>
    <row r="52" spans="2:9" x14ac:dyDescent="0.2">
      <c r="B52" s="34" t="s">
        <v>199</v>
      </c>
      <c r="C52" s="34" t="s">
        <v>200</v>
      </c>
      <c r="D52" s="34" t="s">
        <v>29</v>
      </c>
      <c r="E52" s="39">
        <v>3500</v>
      </c>
      <c r="F52" s="36">
        <v>17433.814999999999</v>
      </c>
      <c r="G52" s="37">
        <v>1.8043307027052</v>
      </c>
      <c r="H52" s="40">
        <v>6.0255000000000003E-2</v>
      </c>
      <c r="I52" s="41"/>
    </row>
    <row r="53" spans="2:9" x14ac:dyDescent="0.2">
      <c r="B53" s="34" t="s">
        <v>88</v>
      </c>
      <c r="C53" s="34" t="s">
        <v>89</v>
      </c>
      <c r="D53" s="34" t="s">
        <v>29</v>
      </c>
      <c r="E53" s="39">
        <v>3500</v>
      </c>
      <c r="F53" s="36">
        <v>17390.38</v>
      </c>
      <c r="G53" s="37">
        <v>1.79983535248656</v>
      </c>
      <c r="H53" s="40">
        <v>5.8993999999999998E-2</v>
      </c>
      <c r="I53" s="41"/>
    </row>
    <row r="54" spans="2:9" x14ac:dyDescent="0.2">
      <c r="B54" s="34" t="s">
        <v>201</v>
      </c>
      <c r="C54" s="34" t="s">
        <v>202</v>
      </c>
      <c r="D54" s="34" t="s">
        <v>21</v>
      </c>
      <c r="E54" s="39">
        <v>3000</v>
      </c>
      <c r="F54" s="36">
        <v>14944.965</v>
      </c>
      <c r="G54" s="37">
        <v>1.5467445995242299</v>
      </c>
      <c r="H54" s="40">
        <v>6.4005999999999993E-2</v>
      </c>
      <c r="I54" s="41"/>
    </row>
    <row r="55" spans="2:9" x14ac:dyDescent="0.2">
      <c r="B55" s="34" t="s">
        <v>203</v>
      </c>
      <c r="C55" s="34" t="s">
        <v>204</v>
      </c>
      <c r="D55" s="34" t="s">
        <v>29</v>
      </c>
      <c r="E55" s="39">
        <v>3000</v>
      </c>
      <c r="F55" s="36">
        <v>14773.35</v>
      </c>
      <c r="G55" s="37">
        <v>1.52898312772103</v>
      </c>
      <c r="H55" s="40">
        <v>6.9999000000000006E-2</v>
      </c>
      <c r="I55" s="41"/>
    </row>
    <row r="56" spans="2:9" x14ac:dyDescent="0.2">
      <c r="B56" s="34" t="s">
        <v>205</v>
      </c>
      <c r="C56" s="34" t="s">
        <v>206</v>
      </c>
      <c r="D56" s="34" t="s">
        <v>29</v>
      </c>
      <c r="E56" s="39">
        <v>2500</v>
      </c>
      <c r="F56" s="36">
        <v>12496.012500000001</v>
      </c>
      <c r="G56" s="37">
        <v>1.29328772934311</v>
      </c>
      <c r="H56" s="40">
        <v>5.8326999999999997E-2</v>
      </c>
      <c r="I56" s="41"/>
    </row>
    <row r="57" spans="2:9" x14ac:dyDescent="0.2">
      <c r="B57" s="34" t="s">
        <v>207</v>
      </c>
      <c r="C57" s="34" t="s">
        <v>208</v>
      </c>
      <c r="D57" s="34" t="s">
        <v>29</v>
      </c>
      <c r="E57" s="39">
        <v>2500</v>
      </c>
      <c r="F57" s="36">
        <v>12437.9</v>
      </c>
      <c r="G57" s="37">
        <v>1.2872733160915699</v>
      </c>
      <c r="H57" s="40">
        <v>6.0746000000000001E-2</v>
      </c>
      <c r="I57" s="41"/>
    </row>
    <row r="58" spans="2:9" x14ac:dyDescent="0.2">
      <c r="B58" s="34" t="s">
        <v>209</v>
      </c>
      <c r="C58" s="34" t="s">
        <v>210</v>
      </c>
      <c r="D58" s="34" t="s">
        <v>29</v>
      </c>
      <c r="E58" s="39">
        <v>2000</v>
      </c>
      <c r="F58" s="36">
        <v>9997.01</v>
      </c>
      <c r="G58" s="37">
        <v>1.03465088268121</v>
      </c>
      <c r="H58" s="40">
        <v>5.4584000000000001E-2</v>
      </c>
      <c r="I58" s="41"/>
    </row>
    <row r="59" spans="2:9" x14ac:dyDescent="0.2">
      <c r="B59" s="34" t="s">
        <v>211</v>
      </c>
      <c r="C59" s="34" t="s">
        <v>212</v>
      </c>
      <c r="D59" s="34" t="s">
        <v>29</v>
      </c>
      <c r="E59" s="39">
        <v>2000</v>
      </c>
      <c r="F59" s="36">
        <v>9996.59</v>
      </c>
      <c r="G59" s="37">
        <v>1.0346074143471</v>
      </c>
      <c r="H59" s="40">
        <v>6.2344999999999998E-2</v>
      </c>
      <c r="I59" s="41"/>
    </row>
    <row r="60" spans="2:9" x14ac:dyDescent="0.2">
      <c r="B60" s="34" t="s">
        <v>213</v>
      </c>
      <c r="C60" s="34" t="s">
        <v>214</v>
      </c>
      <c r="D60" s="34" t="s">
        <v>29</v>
      </c>
      <c r="E60" s="39">
        <v>2000</v>
      </c>
      <c r="F60" s="36">
        <v>9987.36</v>
      </c>
      <c r="G60" s="37">
        <v>1.0336521459571399</v>
      </c>
      <c r="H60" s="40">
        <v>5.7765999999999998E-2</v>
      </c>
      <c r="I60" s="41"/>
    </row>
    <row r="61" spans="2:9" x14ac:dyDescent="0.2">
      <c r="B61" s="34" t="s">
        <v>215</v>
      </c>
      <c r="C61" s="34" t="s">
        <v>216</v>
      </c>
      <c r="D61" s="34" t="s">
        <v>29</v>
      </c>
      <c r="E61" s="39">
        <v>2000</v>
      </c>
      <c r="F61" s="36">
        <v>9983.0300000000007</v>
      </c>
      <c r="G61" s="37">
        <v>1.03320400813173</v>
      </c>
      <c r="H61" s="40">
        <v>6.2045999999999997E-2</v>
      </c>
      <c r="I61" s="41"/>
    </row>
    <row r="62" spans="2:9" x14ac:dyDescent="0.2">
      <c r="B62" s="34" t="s">
        <v>217</v>
      </c>
      <c r="C62" s="34" t="s">
        <v>218</v>
      </c>
      <c r="D62" s="34" t="s">
        <v>29</v>
      </c>
      <c r="E62" s="39">
        <v>2000</v>
      </c>
      <c r="F62" s="36">
        <v>9975.32</v>
      </c>
      <c r="G62" s="37">
        <v>1.0324060537128099</v>
      </c>
      <c r="H62" s="40">
        <v>6.4503000000000005E-2</v>
      </c>
      <c r="I62" s="41"/>
    </row>
    <row r="63" spans="2:9" x14ac:dyDescent="0.2">
      <c r="B63" s="34" t="s">
        <v>219</v>
      </c>
      <c r="C63" s="34" t="s">
        <v>220</v>
      </c>
      <c r="D63" s="34" t="s">
        <v>29</v>
      </c>
      <c r="E63" s="39">
        <v>2000</v>
      </c>
      <c r="F63" s="36">
        <v>9961.58</v>
      </c>
      <c r="G63" s="37">
        <v>1.0309840182113901</v>
      </c>
      <c r="H63" s="40">
        <v>6.3995999999999997E-2</v>
      </c>
      <c r="I63" s="41"/>
    </row>
    <row r="64" spans="2:9" x14ac:dyDescent="0.2">
      <c r="B64" s="34" t="s">
        <v>72</v>
      </c>
      <c r="C64" s="34" t="s">
        <v>73</v>
      </c>
      <c r="D64" s="34" t="s">
        <v>29</v>
      </c>
      <c r="E64" s="39">
        <v>2000</v>
      </c>
      <c r="F64" s="36">
        <v>9958.1</v>
      </c>
      <c r="G64" s="37">
        <v>1.0306238520145301</v>
      </c>
      <c r="H64" s="40">
        <v>6.3999E-2</v>
      </c>
      <c r="I64" s="41"/>
    </row>
    <row r="65" spans="2:9" x14ac:dyDescent="0.2">
      <c r="B65" s="34" t="s">
        <v>74</v>
      </c>
      <c r="C65" s="34" t="s">
        <v>75</v>
      </c>
      <c r="D65" s="34" t="s">
        <v>29</v>
      </c>
      <c r="E65" s="39">
        <v>2000</v>
      </c>
      <c r="F65" s="36">
        <v>9957.77</v>
      </c>
      <c r="G65" s="37">
        <v>1.0305896983234399</v>
      </c>
      <c r="H65" s="40">
        <v>6.4496999999999999E-2</v>
      </c>
      <c r="I65" s="41"/>
    </row>
    <row r="66" spans="2:9" x14ac:dyDescent="0.2">
      <c r="B66" s="34" t="s">
        <v>221</v>
      </c>
      <c r="C66" s="34" t="s">
        <v>222</v>
      </c>
      <c r="D66" s="34" t="s">
        <v>29</v>
      </c>
      <c r="E66" s="39">
        <v>2000</v>
      </c>
      <c r="F66" s="36">
        <v>9946.0499999999993</v>
      </c>
      <c r="G66" s="37">
        <v>1.02937672480986</v>
      </c>
      <c r="H66" s="40">
        <v>6.5994999999999998E-2</v>
      </c>
      <c r="I66" s="41"/>
    </row>
    <row r="67" spans="2:9" x14ac:dyDescent="0.2">
      <c r="B67" s="34" t="s">
        <v>223</v>
      </c>
      <c r="C67" s="34" t="s">
        <v>224</v>
      </c>
      <c r="D67" s="34" t="s">
        <v>29</v>
      </c>
      <c r="E67" s="39">
        <v>2000</v>
      </c>
      <c r="F67" s="36">
        <v>9872.3700000000008</v>
      </c>
      <c r="G67" s="37">
        <v>1.0217511370555299</v>
      </c>
      <c r="H67" s="40">
        <v>7.4899999999999994E-2</v>
      </c>
      <c r="I67" s="41"/>
    </row>
    <row r="68" spans="2:9" x14ac:dyDescent="0.2">
      <c r="B68" s="34" t="s">
        <v>225</v>
      </c>
      <c r="C68" s="34" t="s">
        <v>226</v>
      </c>
      <c r="D68" s="34" t="s">
        <v>29</v>
      </c>
      <c r="E68" s="39">
        <v>2000</v>
      </c>
      <c r="F68" s="36">
        <v>9843.36</v>
      </c>
      <c r="G68" s="37">
        <v>1.0187487171213101</v>
      </c>
      <c r="H68" s="40">
        <v>7.3525999999999994E-2</v>
      </c>
      <c r="I68" s="41"/>
    </row>
    <row r="69" spans="2:9" x14ac:dyDescent="0.2">
      <c r="B69" s="34" t="s">
        <v>227</v>
      </c>
      <c r="C69" s="34" t="s">
        <v>228</v>
      </c>
      <c r="D69" s="34" t="s">
        <v>29</v>
      </c>
      <c r="E69" s="39">
        <v>1500</v>
      </c>
      <c r="F69" s="36">
        <v>7482.1049999999996</v>
      </c>
      <c r="G69" s="37">
        <v>0.77436819034526205</v>
      </c>
      <c r="H69" s="40">
        <v>6.2355000000000001E-2</v>
      </c>
      <c r="I69" s="41"/>
    </row>
    <row r="70" spans="2:9" x14ac:dyDescent="0.2">
      <c r="B70" s="34" t="s">
        <v>229</v>
      </c>
      <c r="C70" s="34" t="s">
        <v>230</v>
      </c>
      <c r="D70" s="34" t="s">
        <v>29</v>
      </c>
      <c r="E70" s="39">
        <v>1000</v>
      </c>
      <c r="F70" s="36">
        <v>4990.4949999999999</v>
      </c>
      <c r="G70" s="37">
        <v>0.51649643811161094</v>
      </c>
      <c r="H70" s="40">
        <v>6.3199000000000005E-2</v>
      </c>
      <c r="I70" s="41"/>
    </row>
    <row r="71" spans="2:9" x14ac:dyDescent="0.2">
      <c r="B71" s="34" t="s">
        <v>231</v>
      </c>
      <c r="C71" s="34" t="s">
        <v>232</v>
      </c>
      <c r="D71" s="34" t="s">
        <v>29</v>
      </c>
      <c r="E71" s="39">
        <v>1000</v>
      </c>
      <c r="F71" s="36">
        <v>4985.585</v>
      </c>
      <c r="G71" s="37">
        <v>0.51598827258672297</v>
      </c>
      <c r="H71" s="40">
        <v>5.8630000000000002E-2</v>
      </c>
      <c r="I71" s="41"/>
    </row>
    <row r="72" spans="2:9" x14ac:dyDescent="0.2">
      <c r="B72" s="34" t="s">
        <v>90</v>
      </c>
      <c r="C72" s="34" t="s">
        <v>91</v>
      </c>
      <c r="D72" s="34" t="s">
        <v>92</v>
      </c>
      <c r="E72" s="39">
        <v>1000</v>
      </c>
      <c r="F72" s="36">
        <v>4984.2700000000004</v>
      </c>
      <c r="G72" s="37">
        <v>0.515852175302562</v>
      </c>
      <c r="H72" s="40">
        <v>6.3994999999999996E-2</v>
      </c>
      <c r="I72" s="41"/>
    </row>
    <row r="73" spans="2:9" x14ac:dyDescent="0.2">
      <c r="B73" s="34" t="s">
        <v>68</v>
      </c>
      <c r="C73" s="34" t="s">
        <v>69</v>
      </c>
      <c r="D73" s="34" t="s">
        <v>29</v>
      </c>
      <c r="E73" s="39">
        <v>1000</v>
      </c>
      <c r="F73" s="36">
        <v>4984.1450000000004</v>
      </c>
      <c r="G73" s="37">
        <v>0.51583923829836398</v>
      </c>
      <c r="H73" s="40">
        <v>6.4505000000000007E-2</v>
      </c>
      <c r="I73" s="41"/>
    </row>
    <row r="74" spans="2:9" x14ac:dyDescent="0.2">
      <c r="B74" s="34" t="s">
        <v>233</v>
      </c>
      <c r="C74" s="34" t="s">
        <v>234</v>
      </c>
      <c r="D74" s="34" t="s">
        <v>29</v>
      </c>
      <c r="E74" s="39">
        <v>500</v>
      </c>
      <c r="F74" s="36">
        <v>2495.2624999999998</v>
      </c>
      <c r="G74" s="37">
        <v>0.25824977149630901</v>
      </c>
      <c r="H74" s="40">
        <v>6.2998999999999999E-2</v>
      </c>
      <c r="I74" s="41"/>
    </row>
    <row r="75" spans="2:9" x14ac:dyDescent="0.2">
      <c r="B75" s="34" t="s">
        <v>62</v>
      </c>
      <c r="C75" s="34" t="s">
        <v>63</v>
      </c>
      <c r="D75" s="34" t="s">
        <v>21</v>
      </c>
      <c r="E75" s="39">
        <v>500</v>
      </c>
      <c r="F75" s="36">
        <v>2491.46</v>
      </c>
      <c r="G75" s="37">
        <v>0.257856227828613</v>
      </c>
      <c r="H75" s="40">
        <v>5.6876999999999997E-2</v>
      </c>
      <c r="I75" s="41"/>
    </row>
    <row r="76" spans="2:9" x14ac:dyDescent="0.2">
      <c r="B76" s="34" t="s">
        <v>235</v>
      </c>
      <c r="C76" s="34" t="s">
        <v>236</v>
      </c>
      <c r="D76" s="34" t="s">
        <v>29</v>
      </c>
      <c r="E76" s="39">
        <v>300</v>
      </c>
      <c r="F76" s="36">
        <v>1497.6735000000001</v>
      </c>
      <c r="G76" s="37">
        <v>0.15500326685111401</v>
      </c>
      <c r="H76" s="40">
        <v>6.2998999999999999E-2</v>
      </c>
      <c r="I76" s="41"/>
    </row>
    <row r="77" spans="2:9" x14ac:dyDescent="0.2">
      <c r="B77" s="33" t="s">
        <v>60</v>
      </c>
      <c r="C77" s="33"/>
      <c r="D77" s="33"/>
      <c r="E77" s="42"/>
      <c r="F77" s="43">
        <f>SUM(F44:F76)</f>
        <v>465973.01900000015</v>
      </c>
      <c r="G77" s="44">
        <f>SUM(G44:G76)</f>
        <v>48.226359222805371</v>
      </c>
      <c r="H77" s="45"/>
      <c r="I77" s="45"/>
    </row>
    <row r="78" spans="2:9" x14ac:dyDescent="0.2">
      <c r="B78" s="33" t="s">
        <v>95</v>
      </c>
      <c r="C78" s="34"/>
      <c r="D78" s="34"/>
      <c r="E78" s="35"/>
      <c r="F78" s="36"/>
      <c r="G78" s="37"/>
      <c r="H78" s="38"/>
      <c r="I78" s="38"/>
    </row>
    <row r="79" spans="2:9" x14ac:dyDescent="0.2">
      <c r="B79" s="34" t="s">
        <v>237</v>
      </c>
      <c r="C79" s="34" t="s">
        <v>238</v>
      </c>
      <c r="D79" s="34" t="s">
        <v>106</v>
      </c>
      <c r="E79" s="39">
        <v>38000000</v>
      </c>
      <c r="F79" s="36">
        <v>37607.004000000001</v>
      </c>
      <c r="G79" s="37">
        <v>3.8921757489085</v>
      </c>
      <c r="H79" s="40">
        <v>5.2249999999999998E-2</v>
      </c>
      <c r="I79" s="41"/>
    </row>
    <row r="80" spans="2:9" x14ac:dyDescent="0.2">
      <c r="B80" s="34" t="s">
        <v>239</v>
      </c>
      <c r="C80" s="34" t="s">
        <v>240</v>
      </c>
      <c r="D80" s="34" t="s">
        <v>106</v>
      </c>
      <c r="E80" s="39">
        <v>23500000</v>
      </c>
      <c r="F80" s="36">
        <v>23280.416000000001</v>
      </c>
      <c r="G80" s="37">
        <v>2.4094307161427002</v>
      </c>
      <c r="H80" s="40">
        <v>5.2165000000000003E-2</v>
      </c>
      <c r="I80" s="41"/>
    </row>
    <row r="81" spans="2:9" x14ac:dyDescent="0.2">
      <c r="B81" s="34" t="s">
        <v>241</v>
      </c>
      <c r="C81" s="34" t="s">
        <v>242</v>
      </c>
      <c r="D81" s="34" t="s">
        <v>106</v>
      </c>
      <c r="E81" s="39">
        <v>22500000</v>
      </c>
      <c r="F81" s="36">
        <v>22311.7425</v>
      </c>
      <c r="G81" s="37">
        <v>2.30917685105655</v>
      </c>
      <c r="H81" s="40">
        <v>5.2199000000000002E-2</v>
      </c>
      <c r="I81" s="41"/>
    </row>
    <row r="82" spans="2:9" x14ac:dyDescent="0.2">
      <c r="B82" s="34" t="s">
        <v>243</v>
      </c>
      <c r="C82" s="34" t="s">
        <v>244</v>
      </c>
      <c r="D82" s="34" t="s">
        <v>106</v>
      </c>
      <c r="E82" s="39">
        <v>20000000</v>
      </c>
      <c r="F82" s="36">
        <v>19771.740000000002</v>
      </c>
      <c r="G82" s="37">
        <v>2.0462966670177698</v>
      </c>
      <c r="H82" s="40">
        <v>5.2675E-2</v>
      </c>
      <c r="I82" s="41"/>
    </row>
    <row r="83" spans="2:9" x14ac:dyDescent="0.2">
      <c r="B83" s="34" t="s">
        <v>245</v>
      </c>
      <c r="C83" s="34" t="s">
        <v>246</v>
      </c>
      <c r="D83" s="34" t="s">
        <v>106</v>
      </c>
      <c r="E83" s="39">
        <v>19500000</v>
      </c>
      <c r="F83" s="36">
        <v>19317.792000000001</v>
      </c>
      <c r="G83" s="37">
        <v>1.99931484956522</v>
      </c>
      <c r="H83" s="40">
        <v>5.2165000000000003E-2</v>
      </c>
      <c r="I83" s="41"/>
    </row>
    <row r="84" spans="2:9" x14ac:dyDescent="0.2">
      <c r="B84" s="34" t="s">
        <v>247</v>
      </c>
      <c r="C84" s="34" t="s">
        <v>248</v>
      </c>
      <c r="D84" s="34" t="s">
        <v>106</v>
      </c>
      <c r="E84" s="39">
        <v>16500000</v>
      </c>
      <c r="F84" s="36">
        <v>16359.651</v>
      </c>
      <c r="G84" s="37">
        <v>1.69315898928845</v>
      </c>
      <c r="H84" s="40">
        <v>5.2192000000000002E-2</v>
      </c>
      <c r="I84" s="41"/>
    </row>
    <row r="85" spans="2:9" x14ac:dyDescent="0.2">
      <c r="B85" s="34" t="s">
        <v>249</v>
      </c>
      <c r="C85" s="34" t="s">
        <v>250</v>
      </c>
      <c r="D85" s="34" t="s">
        <v>106</v>
      </c>
      <c r="E85" s="39">
        <v>15500000</v>
      </c>
      <c r="F85" s="36">
        <v>15352.889499999999</v>
      </c>
      <c r="G85" s="37">
        <v>1.58896316727522</v>
      </c>
      <c r="H85" s="40">
        <v>5.2200000000000003E-2</v>
      </c>
      <c r="I85" s="41"/>
    </row>
    <row r="86" spans="2:9" x14ac:dyDescent="0.2">
      <c r="B86" s="34" t="s">
        <v>251</v>
      </c>
      <c r="C86" s="34" t="s">
        <v>252</v>
      </c>
      <c r="D86" s="34" t="s">
        <v>106</v>
      </c>
      <c r="E86" s="39">
        <v>5500000</v>
      </c>
      <c r="F86" s="36">
        <v>5459.4759999999997</v>
      </c>
      <c r="G86" s="37">
        <v>0.56503411143700699</v>
      </c>
      <c r="H86" s="40">
        <v>5.2102000000000002E-2</v>
      </c>
      <c r="I86" s="41"/>
    </row>
    <row r="87" spans="2:9" x14ac:dyDescent="0.2">
      <c r="B87" s="34" t="s">
        <v>253</v>
      </c>
      <c r="C87" s="34" t="s">
        <v>254</v>
      </c>
      <c r="D87" s="34" t="s">
        <v>106</v>
      </c>
      <c r="E87" s="39">
        <v>5500000</v>
      </c>
      <c r="F87" s="36">
        <v>5437.2285000000002</v>
      </c>
      <c r="G87" s="37">
        <v>0.56273158342988805</v>
      </c>
      <c r="H87" s="40">
        <v>5.2675E-2</v>
      </c>
      <c r="I87" s="41"/>
    </row>
    <row r="88" spans="2:9" x14ac:dyDescent="0.2">
      <c r="B88" s="34" t="s">
        <v>255</v>
      </c>
      <c r="C88" s="34" t="s">
        <v>256</v>
      </c>
      <c r="D88" s="34" t="s">
        <v>106</v>
      </c>
      <c r="E88" s="39">
        <v>5000000</v>
      </c>
      <c r="F88" s="36">
        <v>4948.29</v>
      </c>
      <c r="G88" s="37">
        <v>0.51212838801427596</v>
      </c>
      <c r="H88" s="40">
        <v>5.2249999999999998E-2</v>
      </c>
      <c r="I88" s="41"/>
    </row>
    <row r="89" spans="2:9" x14ac:dyDescent="0.2">
      <c r="B89" s="34" t="s">
        <v>257</v>
      </c>
      <c r="C89" s="34" t="s">
        <v>258</v>
      </c>
      <c r="D89" s="34" t="s">
        <v>106</v>
      </c>
      <c r="E89" s="39">
        <v>4940000</v>
      </c>
      <c r="F89" s="36">
        <v>4924.8934799999997</v>
      </c>
      <c r="G89" s="37">
        <v>0.50970694099464997</v>
      </c>
      <c r="H89" s="40">
        <v>4.6649999999999997E-2</v>
      </c>
      <c r="I89" s="41"/>
    </row>
    <row r="90" spans="2:9" x14ac:dyDescent="0.2">
      <c r="B90" s="34" t="s">
        <v>259</v>
      </c>
      <c r="C90" s="34" t="s">
        <v>260</v>
      </c>
      <c r="D90" s="34" t="s">
        <v>106</v>
      </c>
      <c r="E90" s="39">
        <v>4000000</v>
      </c>
      <c r="F90" s="36">
        <v>3980.6559999999999</v>
      </c>
      <c r="G90" s="37">
        <v>0.41198210705503402</v>
      </c>
      <c r="H90" s="40">
        <v>4.6677000000000003E-2</v>
      </c>
      <c r="I90" s="41"/>
    </row>
    <row r="91" spans="2:9" x14ac:dyDescent="0.2">
      <c r="B91" s="34" t="s">
        <v>261</v>
      </c>
      <c r="C91" s="34" t="s">
        <v>262</v>
      </c>
      <c r="D91" s="34" t="s">
        <v>106</v>
      </c>
      <c r="E91" s="39">
        <v>500000</v>
      </c>
      <c r="F91" s="36">
        <v>494.22300000000001</v>
      </c>
      <c r="G91" s="37">
        <v>5.1150120205076803E-2</v>
      </c>
      <c r="H91" s="40">
        <v>5.2675E-2</v>
      </c>
      <c r="I91" s="41"/>
    </row>
    <row r="92" spans="2:9" x14ac:dyDescent="0.2">
      <c r="B92" s="33" t="s">
        <v>60</v>
      </c>
      <c r="C92" s="33"/>
      <c r="D92" s="33"/>
      <c r="E92" s="42"/>
      <c r="F92" s="46">
        <f>SUM(F78:F91)</f>
        <v>179246.00198</v>
      </c>
      <c r="G92" s="47">
        <f>SUM(G78:G91)</f>
        <v>18.551250240390342</v>
      </c>
      <c r="H92" s="45"/>
      <c r="I92" s="45"/>
    </row>
    <row r="93" spans="2:9" x14ac:dyDescent="0.2">
      <c r="B93" s="48" t="s">
        <v>102</v>
      </c>
      <c r="C93" s="48"/>
      <c r="D93" s="48"/>
      <c r="E93" s="49"/>
      <c r="F93" s="50">
        <f>+F43+F77+F92</f>
        <v>964937.43947999994</v>
      </c>
      <c r="G93" s="51">
        <f>+G43+G77+G92</f>
        <v>99.867197641107396</v>
      </c>
      <c r="H93" s="45"/>
      <c r="I93" s="45"/>
    </row>
    <row r="94" spans="2:9" x14ac:dyDescent="0.2">
      <c r="B94" s="33" t="s">
        <v>107</v>
      </c>
      <c r="C94" s="34"/>
      <c r="D94" s="34"/>
      <c r="E94" s="35"/>
      <c r="F94" s="36"/>
      <c r="G94" s="37"/>
      <c r="H94" s="38"/>
      <c r="I94" s="38"/>
    </row>
    <row r="95" spans="2:9" x14ac:dyDescent="0.2">
      <c r="B95" s="34" t="s">
        <v>108</v>
      </c>
      <c r="C95" s="34" t="s">
        <v>109</v>
      </c>
      <c r="D95" s="34"/>
      <c r="E95" s="39">
        <v>15348.03</v>
      </c>
      <c r="F95" s="36">
        <v>1786.3547252999999</v>
      </c>
      <c r="G95" s="37">
        <v>0.18488062863930199</v>
      </c>
      <c r="H95" s="38"/>
      <c r="I95" s="38"/>
    </row>
    <row r="96" spans="2:9" x14ac:dyDescent="0.2">
      <c r="B96" s="33" t="s">
        <v>60</v>
      </c>
      <c r="C96" s="33"/>
      <c r="D96" s="33"/>
      <c r="E96" s="42"/>
      <c r="F96" s="43">
        <f>SUM(F95:F95)</f>
        <v>1786.3547252999999</v>
      </c>
      <c r="G96" s="44">
        <f>SUM(G95:G95)</f>
        <v>0.18488062863930199</v>
      </c>
      <c r="H96" s="45"/>
      <c r="I96" s="45"/>
    </row>
    <row r="97" spans="2:9" x14ac:dyDescent="0.2">
      <c r="B97" s="33"/>
      <c r="C97" s="34"/>
      <c r="D97" s="34"/>
      <c r="E97" s="35"/>
      <c r="F97" s="36"/>
      <c r="G97" s="37"/>
      <c r="H97" s="38"/>
      <c r="I97" s="38"/>
    </row>
    <row r="98" spans="2:9" x14ac:dyDescent="0.2">
      <c r="B98" s="33" t="s">
        <v>110</v>
      </c>
      <c r="C98" s="33"/>
      <c r="D98" s="33"/>
      <c r="E98" s="42"/>
      <c r="F98" s="43">
        <v>4.9677233999999997</v>
      </c>
      <c r="G98" s="44">
        <v>5.1413966783329197E-4</v>
      </c>
      <c r="H98" s="40">
        <v>4.8599999999999997E-2</v>
      </c>
      <c r="I98" s="40"/>
    </row>
    <row r="99" spans="2:9" x14ac:dyDescent="0.2">
      <c r="B99" s="34"/>
      <c r="C99" s="34"/>
      <c r="D99" s="34"/>
      <c r="E99" s="35"/>
      <c r="F99" s="36"/>
      <c r="G99" s="37"/>
      <c r="H99" s="38"/>
      <c r="I99" s="38"/>
    </row>
    <row r="100" spans="2:9" x14ac:dyDescent="0.2">
      <c r="B100" s="33" t="s">
        <v>123</v>
      </c>
      <c r="C100" s="34"/>
      <c r="D100" s="34"/>
      <c r="E100" s="35"/>
      <c r="F100" s="36"/>
      <c r="G100" s="37"/>
      <c r="H100" s="38"/>
      <c r="I100" s="38"/>
    </row>
    <row r="101" spans="2:9" x14ac:dyDescent="0.2">
      <c r="B101" s="34" t="s">
        <v>124</v>
      </c>
      <c r="C101" s="34"/>
      <c r="D101" s="34"/>
      <c r="E101" s="35"/>
      <c r="F101" s="36">
        <v>9999.8429961000002</v>
      </c>
      <c r="G101" s="37">
        <v>1.03494408654071</v>
      </c>
      <c r="H101" s="38">
        <v>5.0888000000000003E-2</v>
      </c>
      <c r="I101" s="38"/>
    </row>
    <row r="102" spans="2:9" x14ac:dyDescent="0.2">
      <c r="B102" s="34" t="s">
        <v>124</v>
      </c>
      <c r="C102" s="34"/>
      <c r="D102" s="34"/>
      <c r="E102" s="35"/>
      <c r="F102" s="36">
        <v>8999.5633383000004</v>
      </c>
      <c r="G102" s="37">
        <v>0.93141910948549</v>
      </c>
      <c r="H102" s="38">
        <v>5.0888000000000003E-2</v>
      </c>
      <c r="I102" s="38"/>
    </row>
    <row r="103" spans="2:9" x14ac:dyDescent="0.2">
      <c r="B103" s="34" t="s">
        <v>263</v>
      </c>
      <c r="C103" s="34"/>
      <c r="D103" s="34"/>
      <c r="E103" s="35"/>
      <c r="F103" s="36">
        <v>7499.8428990000002</v>
      </c>
      <c r="G103" s="37">
        <v>0.77620399253584205</v>
      </c>
      <c r="H103" s="38">
        <v>5.18215E-2</v>
      </c>
      <c r="I103" s="38"/>
    </row>
    <row r="104" spans="2:9" x14ac:dyDescent="0.2">
      <c r="B104" s="33" t="s">
        <v>102</v>
      </c>
      <c r="C104" s="33"/>
      <c r="D104" s="33"/>
      <c r="E104" s="42"/>
      <c r="F104" s="43">
        <v>26499.249233400002</v>
      </c>
      <c r="G104" s="44">
        <v>2.7425671885620422</v>
      </c>
      <c r="H104" s="38"/>
      <c r="I104" s="38"/>
    </row>
    <row r="105" spans="2:9" x14ac:dyDescent="0.2">
      <c r="B105" s="34"/>
      <c r="C105" s="34"/>
      <c r="D105" s="34"/>
      <c r="E105" s="35"/>
      <c r="F105" s="36"/>
      <c r="G105" s="37"/>
      <c r="H105" s="38"/>
      <c r="I105" s="38"/>
    </row>
    <row r="106" spans="2:9" x14ac:dyDescent="0.2">
      <c r="B106" s="57" t="s">
        <v>112</v>
      </c>
      <c r="C106" s="57"/>
      <c r="D106" s="57"/>
      <c r="E106" s="58"/>
      <c r="F106" s="43">
        <f>F107-(F43+F77+F92+F96+F98+F104)</f>
        <v>-27007.407928899862</v>
      </c>
      <c r="G106" s="44">
        <f>G107-(G43+G77+G92+G96+G98+G104)</f>
        <v>-2.7951595979765784</v>
      </c>
      <c r="H106" s="45"/>
      <c r="I106" s="45"/>
    </row>
    <row r="107" spans="2:9" x14ac:dyDescent="0.2">
      <c r="B107" s="52" t="s">
        <v>111</v>
      </c>
      <c r="C107" s="52"/>
      <c r="D107" s="52"/>
      <c r="E107" s="53"/>
      <c r="F107" s="54">
        <v>966220.60323320003</v>
      </c>
      <c r="G107" s="55">
        <v>100</v>
      </c>
      <c r="H107" s="56"/>
      <c r="I107" s="56"/>
    </row>
    <row r="109" spans="2:9" x14ac:dyDescent="0.2">
      <c r="B109" s="26" t="s">
        <v>114</v>
      </c>
    </row>
    <row r="110" spans="2:9" ht="39.950000000000003" customHeight="1" x14ac:dyDescent="0.2">
      <c r="B110" s="77" t="s">
        <v>115</v>
      </c>
      <c r="C110" s="77"/>
      <c r="D110" s="77"/>
      <c r="E110" s="77"/>
      <c r="F110" s="77"/>
      <c r="G110" s="77"/>
      <c r="H110" s="77"/>
      <c r="I110" s="77"/>
    </row>
    <row r="112" spans="2:9" x14ac:dyDescent="0.2">
      <c r="B112" s="74" t="s">
        <v>323</v>
      </c>
    </row>
    <row r="114" spans="2:7" x14ac:dyDescent="0.2">
      <c r="B114" s="26" t="s">
        <v>307</v>
      </c>
      <c r="E114" s="8"/>
      <c r="G114" s="70"/>
    </row>
    <row r="115" spans="2:7" x14ac:dyDescent="0.2">
      <c r="B115" s="26"/>
      <c r="C115" s="26"/>
      <c r="D115" s="59"/>
      <c r="E115" s="26"/>
      <c r="G115" s="70"/>
    </row>
    <row r="116" spans="2:7" x14ac:dyDescent="0.2">
      <c r="D116" s="60"/>
      <c r="E116" s="60"/>
      <c r="G116" s="70"/>
    </row>
    <row r="117" spans="2:7" x14ac:dyDescent="0.2">
      <c r="E117" s="8"/>
      <c r="G117" s="70"/>
    </row>
    <row r="118" spans="2:7" x14ac:dyDescent="0.2">
      <c r="E118" s="8"/>
      <c r="G118" s="70"/>
    </row>
    <row r="119" spans="2:7" x14ac:dyDescent="0.2">
      <c r="E119" s="8"/>
      <c r="G119" s="70"/>
    </row>
    <row r="120" spans="2:7" x14ac:dyDescent="0.2">
      <c r="E120" s="8"/>
      <c r="G120" s="70"/>
    </row>
    <row r="121" spans="2:7" x14ac:dyDescent="0.2">
      <c r="E121" s="8"/>
      <c r="G121" s="70"/>
    </row>
    <row r="122" spans="2:7" x14ac:dyDescent="0.2">
      <c r="E122" s="8"/>
      <c r="G122" s="70"/>
    </row>
    <row r="123" spans="2:7" x14ac:dyDescent="0.2">
      <c r="E123" s="8"/>
      <c r="G123" s="70"/>
    </row>
    <row r="124" spans="2:7" x14ac:dyDescent="0.2">
      <c r="E124" s="8"/>
      <c r="G124" s="70"/>
    </row>
    <row r="125" spans="2:7" x14ac:dyDescent="0.2">
      <c r="E125" s="8"/>
      <c r="G125" s="70"/>
    </row>
    <row r="126" spans="2:7" x14ac:dyDescent="0.2">
      <c r="E126" s="8"/>
      <c r="G126" s="70"/>
    </row>
    <row r="127" spans="2:7" x14ac:dyDescent="0.2">
      <c r="E127" s="8"/>
      <c r="G127" s="70"/>
    </row>
    <row r="128" spans="2:7" x14ac:dyDescent="0.2">
      <c r="E128" s="8"/>
      <c r="G128" s="70"/>
    </row>
    <row r="129" spans="2:7" x14ac:dyDescent="0.2">
      <c r="E129" s="8"/>
      <c r="G129" s="70"/>
    </row>
    <row r="130" spans="2:7" x14ac:dyDescent="0.2">
      <c r="E130" s="8"/>
      <c r="G130" s="70"/>
    </row>
    <row r="131" spans="2:7" x14ac:dyDescent="0.2">
      <c r="E131" s="8"/>
      <c r="G131" s="70"/>
    </row>
    <row r="132" spans="2:7" x14ac:dyDescent="0.2">
      <c r="E132" s="8"/>
      <c r="G132" s="70"/>
    </row>
    <row r="133" spans="2:7" x14ac:dyDescent="0.2">
      <c r="E133" s="8"/>
      <c r="G133" s="70"/>
    </row>
    <row r="134" spans="2:7" x14ac:dyDescent="0.2">
      <c r="E134" s="8"/>
      <c r="G134" s="70"/>
    </row>
    <row r="135" spans="2:7" x14ac:dyDescent="0.2">
      <c r="B135" s="26" t="s">
        <v>308</v>
      </c>
      <c r="E135" s="8"/>
      <c r="G135" s="70"/>
    </row>
    <row r="136" spans="2:7" x14ac:dyDescent="0.2">
      <c r="B136" s="26" t="s">
        <v>311</v>
      </c>
      <c r="E136" s="8"/>
      <c r="G136" s="70"/>
    </row>
    <row r="137" spans="2:7" x14ac:dyDescent="0.2">
      <c r="E137" s="8"/>
      <c r="G137" s="70"/>
    </row>
    <row r="138" spans="2:7" x14ac:dyDescent="0.2">
      <c r="E138" s="8"/>
      <c r="G138" s="70"/>
    </row>
    <row r="139" spans="2:7" x14ac:dyDescent="0.2">
      <c r="E139" s="8"/>
      <c r="G139" s="70"/>
    </row>
    <row r="140" spans="2:7" x14ac:dyDescent="0.2">
      <c r="E140" s="8"/>
      <c r="G140" s="70"/>
    </row>
    <row r="141" spans="2:7" x14ac:dyDescent="0.2">
      <c r="E141" s="8"/>
      <c r="G141" s="70"/>
    </row>
    <row r="142" spans="2:7" x14ac:dyDescent="0.2">
      <c r="E142" s="8"/>
      <c r="G142" s="70"/>
    </row>
    <row r="143" spans="2:7" x14ac:dyDescent="0.2">
      <c r="E143" s="8"/>
      <c r="G143" s="70"/>
    </row>
    <row r="144" spans="2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  <row r="167" spans="5:7" x14ac:dyDescent="0.2">
      <c r="E167" s="8"/>
      <c r="G167" s="70"/>
    </row>
    <row r="168" spans="5:7" x14ac:dyDescent="0.2">
      <c r="E168" s="8"/>
      <c r="G168" s="70"/>
    </row>
    <row r="169" spans="5:7" x14ac:dyDescent="0.2">
      <c r="E169" s="8"/>
      <c r="G169" s="70"/>
    </row>
    <row r="170" spans="5:7" x14ac:dyDescent="0.2">
      <c r="E170" s="8"/>
      <c r="G170" s="70"/>
    </row>
    <row r="171" spans="5:7" x14ac:dyDescent="0.2">
      <c r="E171" s="8"/>
      <c r="G171" s="70"/>
    </row>
    <row r="172" spans="5:7" x14ac:dyDescent="0.2">
      <c r="E172" s="8"/>
      <c r="G172" s="70"/>
    </row>
    <row r="173" spans="5:7" x14ac:dyDescent="0.2">
      <c r="E173" s="8"/>
      <c r="G173" s="70"/>
    </row>
    <row r="174" spans="5:7" x14ac:dyDescent="0.2">
      <c r="E174" s="8"/>
      <c r="G174" s="70"/>
    </row>
    <row r="175" spans="5:7" x14ac:dyDescent="0.2">
      <c r="E175" s="8"/>
      <c r="G175" s="70"/>
    </row>
    <row r="176" spans="5:7" x14ac:dyDescent="0.2">
      <c r="E176" s="8"/>
      <c r="G176" s="70"/>
    </row>
    <row r="177" spans="5:7" x14ac:dyDescent="0.2">
      <c r="E177" s="8"/>
      <c r="G177" s="70"/>
    </row>
    <row r="178" spans="5:7" x14ac:dyDescent="0.2">
      <c r="E178" s="8"/>
      <c r="G178" s="70"/>
    </row>
    <row r="179" spans="5:7" x14ac:dyDescent="0.2">
      <c r="E179" s="8"/>
      <c r="G179" s="70"/>
    </row>
    <row r="180" spans="5:7" x14ac:dyDescent="0.2">
      <c r="E180" s="8"/>
      <c r="G180" s="70"/>
    </row>
    <row r="181" spans="5:7" x14ac:dyDescent="0.2">
      <c r="E181" s="8"/>
      <c r="G181" s="70"/>
    </row>
    <row r="182" spans="5:7" x14ac:dyDescent="0.2">
      <c r="E182" s="8"/>
      <c r="G182" s="70"/>
    </row>
    <row r="183" spans="5:7" x14ac:dyDescent="0.2">
      <c r="E183" s="8"/>
      <c r="G183" s="70"/>
    </row>
    <row r="184" spans="5:7" x14ac:dyDescent="0.2">
      <c r="E184" s="8"/>
      <c r="G184" s="70"/>
    </row>
    <row r="185" spans="5:7" x14ac:dyDescent="0.2">
      <c r="E185" s="8"/>
      <c r="G185" s="70"/>
    </row>
    <row r="186" spans="5:7" x14ac:dyDescent="0.2">
      <c r="E186" s="8"/>
      <c r="G186" s="70"/>
    </row>
    <row r="187" spans="5:7" x14ac:dyDescent="0.2">
      <c r="E187" s="8"/>
      <c r="G187" s="70"/>
    </row>
    <row r="188" spans="5:7" x14ac:dyDescent="0.2">
      <c r="E188" s="8"/>
      <c r="G188" s="70"/>
    </row>
    <row r="189" spans="5:7" x14ac:dyDescent="0.2">
      <c r="E189" s="8"/>
      <c r="G189" s="70"/>
    </row>
    <row r="190" spans="5:7" x14ac:dyDescent="0.2">
      <c r="E190" s="8"/>
      <c r="G190" s="70"/>
    </row>
    <row r="191" spans="5:7" x14ac:dyDescent="0.2">
      <c r="E191" s="8"/>
      <c r="G191" s="70"/>
    </row>
    <row r="192" spans="5:7" x14ac:dyDescent="0.2">
      <c r="E192" s="8"/>
      <c r="G192" s="70"/>
    </row>
    <row r="193" spans="5:7" x14ac:dyDescent="0.2">
      <c r="E193" s="8"/>
      <c r="G193" s="70"/>
    </row>
    <row r="194" spans="5:7" x14ac:dyDescent="0.2">
      <c r="E194" s="8"/>
      <c r="G194" s="70"/>
    </row>
    <row r="195" spans="5:7" x14ac:dyDescent="0.2">
      <c r="E195" s="8"/>
      <c r="G195" s="70"/>
    </row>
    <row r="196" spans="5:7" x14ac:dyDescent="0.2">
      <c r="E196" s="8"/>
      <c r="G196" s="70"/>
    </row>
    <row r="197" spans="5:7" x14ac:dyDescent="0.2">
      <c r="E197" s="8"/>
      <c r="G197" s="70"/>
    </row>
    <row r="198" spans="5:7" x14ac:dyDescent="0.2">
      <c r="E198" s="8"/>
      <c r="G198" s="70"/>
    </row>
    <row r="199" spans="5:7" x14ac:dyDescent="0.2">
      <c r="E199" s="8"/>
      <c r="G199" s="70"/>
    </row>
    <row r="200" spans="5:7" x14ac:dyDescent="0.2">
      <c r="E200" s="8"/>
      <c r="G200" s="70"/>
    </row>
    <row r="201" spans="5:7" x14ac:dyDescent="0.2">
      <c r="E201" s="8"/>
      <c r="G201" s="70"/>
    </row>
    <row r="202" spans="5:7" x14ac:dyDescent="0.2">
      <c r="E202" s="8"/>
      <c r="G202" s="70"/>
    </row>
    <row r="203" spans="5:7" x14ac:dyDescent="0.2">
      <c r="E203" s="8"/>
      <c r="G203" s="70"/>
    </row>
    <row r="204" spans="5:7" x14ac:dyDescent="0.2">
      <c r="E204" s="8"/>
      <c r="G204" s="70"/>
    </row>
    <row r="205" spans="5:7" x14ac:dyDescent="0.2">
      <c r="E205" s="8"/>
      <c r="G205" s="70"/>
    </row>
    <row r="206" spans="5:7" x14ac:dyDescent="0.2">
      <c r="E206" s="8"/>
      <c r="G206" s="70"/>
    </row>
    <row r="207" spans="5:7" x14ac:dyDescent="0.2">
      <c r="E207" s="8"/>
      <c r="G207" s="70"/>
    </row>
    <row r="208" spans="5:7" x14ac:dyDescent="0.2">
      <c r="E208" s="8"/>
      <c r="G208" s="70"/>
    </row>
    <row r="209" spans="5:7" x14ac:dyDescent="0.2">
      <c r="E209" s="8"/>
      <c r="G209" s="70"/>
    </row>
    <row r="210" spans="5:7" x14ac:dyDescent="0.2">
      <c r="E210" s="8"/>
      <c r="G210" s="70"/>
    </row>
    <row r="211" spans="5:7" x14ac:dyDescent="0.2">
      <c r="E211" s="8"/>
      <c r="G211" s="70"/>
    </row>
    <row r="212" spans="5:7" x14ac:dyDescent="0.2">
      <c r="E212" s="8"/>
      <c r="G212" s="70"/>
    </row>
    <row r="213" spans="5:7" x14ac:dyDescent="0.2">
      <c r="E213" s="8"/>
      <c r="G213" s="70"/>
    </row>
    <row r="214" spans="5:7" x14ac:dyDescent="0.2">
      <c r="E214" s="8"/>
      <c r="G214" s="70"/>
    </row>
    <row r="215" spans="5:7" x14ac:dyDescent="0.2">
      <c r="E215" s="8"/>
      <c r="G215" s="70"/>
    </row>
    <row r="216" spans="5:7" x14ac:dyDescent="0.2">
      <c r="E216" s="8"/>
      <c r="G216" s="70"/>
    </row>
    <row r="217" spans="5:7" x14ac:dyDescent="0.2">
      <c r="E217" s="8"/>
      <c r="G217" s="70"/>
    </row>
    <row r="218" spans="5:7" x14ac:dyDescent="0.2">
      <c r="E218" s="8"/>
      <c r="G218" s="70"/>
    </row>
    <row r="219" spans="5:7" x14ac:dyDescent="0.2">
      <c r="E219" s="8"/>
      <c r="G219" s="70"/>
    </row>
    <row r="220" spans="5:7" x14ac:dyDescent="0.2">
      <c r="E220" s="8"/>
      <c r="G220" s="70"/>
    </row>
    <row r="221" spans="5:7" x14ac:dyDescent="0.2">
      <c r="E221" s="8"/>
      <c r="G221" s="70"/>
    </row>
    <row r="222" spans="5:7" x14ac:dyDescent="0.2">
      <c r="E222" s="8"/>
      <c r="G222" s="70"/>
    </row>
    <row r="223" spans="5:7" x14ac:dyDescent="0.2">
      <c r="E223" s="8"/>
      <c r="G223" s="70"/>
    </row>
    <row r="224" spans="5:7" x14ac:dyDescent="0.2">
      <c r="E224" s="8"/>
      <c r="G224" s="70"/>
    </row>
    <row r="225" spans="5:7" x14ac:dyDescent="0.2">
      <c r="E225" s="8"/>
      <c r="G225" s="70"/>
    </row>
    <row r="226" spans="5:7" x14ac:dyDescent="0.2">
      <c r="E226" s="8"/>
      <c r="G226" s="70"/>
    </row>
    <row r="227" spans="5:7" x14ac:dyDescent="0.2">
      <c r="E227" s="8"/>
      <c r="G227" s="70"/>
    </row>
    <row r="228" spans="5:7" x14ac:dyDescent="0.2">
      <c r="E228" s="8"/>
      <c r="G228" s="70"/>
    </row>
    <row r="229" spans="5:7" x14ac:dyDescent="0.2">
      <c r="E229" s="8"/>
      <c r="G229" s="70"/>
    </row>
    <row r="230" spans="5:7" x14ac:dyDescent="0.2">
      <c r="E230" s="8"/>
      <c r="G230" s="70"/>
    </row>
    <row r="231" spans="5:7" x14ac:dyDescent="0.2">
      <c r="E231" s="8"/>
      <c r="G231" s="70"/>
    </row>
    <row r="232" spans="5:7" x14ac:dyDescent="0.2">
      <c r="E232" s="8"/>
      <c r="G232" s="70"/>
    </row>
    <row r="233" spans="5:7" x14ac:dyDescent="0.2">
      <c r="E233" s="8"/>
      <c r="G233" s="70"/>
    </row>
    <row r="234" spans="5:7" x14ac:dyDescent="0.2">
      <c r="E234" s="8"/>
      <c r="G234" s="70"/>
    </row>
    <row r="235" spans="5:7" x14ac:dyDescent="0.2">
      <c r="E235" s="8"/>
      <c r="G235" s="70"/>
    </row>
    <row r="236" spans="5:7" x14ac:dyDescent="0.2">
      <c r="E236" s="8"/>
      <c r="G236" s="70"/>
    </row>
    <row r="237" spans="5:7" x14ac:dyDescent="0.2">
      <c r="E237" s="8"/>
      <c r="G237" s="70"/>
    </row>
    <row r="238" spans="5:7" x14ac:dyDescent="0.2">
      <c r="E238" s="8"/>
      <c r="G238" s="70"/>
    </row>
    <row r="239" spans="5:7" x14ac:dyDescent="0.2">
      <c r="E239" s="8"/>
      <c r="G239" s="70"/>
    </row>
    <row r="240" spans="5:7" x14ac:dyDescent="0.2">
      <c r="E240" s="8"/>
      <c r="G240" s="70"/>
    </row>
    <row r="241" spans="5:7" x14ac:dyDescent="0.2">
      <c r="E241" s="8"/>
      <c r="G241" s="70"/>
    </row>
    <row r="242" spans="5:7" x14ac:dyDescent="0.2">
      <c r="E242" s="8"/>
      <c r="G242" s="70"/>
    </row>
    <row r="243" spans="5:7" x14ac:dyDescent="0.2">
      <c r="E243" s="8"/>
      <c r="G243" s="70"/>
    </row>
    <row r="244" spans="5:7" x14ac:dyDescent="0.2">
      <c r="E244" s="8"/>
      <c r="G244" s="70"/>
    </row>
    <row r="245" spans="5:7" x14ac:dyDescent="0.2">
      <c r="E245" s="8"/>
      <c r="G245" s="70"/>
    </row>
    <row r="246" spans="5:7" x14ac:dyDescent="0.2">
      <c r="E246" s="8"/>
      <c r="G246" s="70"/>
    </row>
    <row r="247" spans="5:7" x14ac:dyDescent="0.2">
      <c r="E247" s="8"/>
      <c r="G247" s="70"/>
    </row>
    <row r="248" spans="5:7" x14ac:dyDescent="0.2">
      <c r="E248" s="8"/>
      <c r="G248" s="70"/>
    </row>
    <row r="249" spans="5:7" x14ac:dyDescent="0.2">
      <c r="E249" s="8"/>
      <c r="G249" s="70"/>
    </row>
    <row r="250" spans="5:7" x14ac:dyDescent="0.2">
      <c r="E250" s="8"/>
      <c r="G250" s="70"/>
    </row>
    <row r="251" spans="5:7" x14ac:dyDescent="0.2">
      <c r="E251" s="8"/>
      <c r="G251" s="70"/>
    </row>
    <row r="252" spans="5:7" x14ac:dyDescent="0.2">
      <c r="E252" s="8"/>
      <c r="G252" s="70"/>
    </row>
    <row r="253" spans="5:7" x14ac:dyDescent="0.2">
      <c r="E253" s="8"/>
      <c r="G253" s="70"/>
    </row>
    <row r="254" spans="5:7" x14ac:dyDescent="0.2">
      <c r="E254" s="8"/>
      <c r="G254" s="70"/>
    </row>
    <row r="255" spans="5:7" x14ac:dyDescent="0.2">
      <c r="E255" s="8"/>
      <c r="G255" s="70"/>
    </row>
    <row r="256" spans="5:7" x14ac:dyDescent="0.2">
      <c r="E256" s="8"/>
      <c r="G256" s="70"/>
    </row>
    <row r="257" spans="5:7" x14ac:dyDescent="0.2">
      <c r="E257" s="8"/>
      <c r="G257" s="70"/>
    </row>
    <row r="258" spans="5:7" x14ac:dyDescent="0.2">
      <c r="E258" s="8"/>
      <c r="G258" s="70"/>
    </row>
    <row r="259" spans="5:7" x14ac:dyDescent="0.2">
      <c r="E259" s="8"/>
      <c r="G259" s="70"/>
    </row>
    <row r="260" spans="5:7" x14ac:dyDescent="0.2">
      <c r="E260" s="8"/>
      <c r="G260" s="70"/>
    </row>
    <row r="261" spans="5:7" x14ac:dyDescent="0.2">
      <c r="E261" s="8"/>
      <c r="G261" s="70"/>
    </row>
    <row r="262" spans="5:7" x14ac:dyDescent="0.2">
      <c r="E262" s="8"/>
      <c r="G262" s="70"/>
    </row>
    <row r="263" spans="5:7" x14ac:dyDescent="0.2">
      <c r="E263" s="8"/>
      <c r="G263" s="70"/>
    </row>
    <row r="264" spans="5:7" x14ac:dyDescent="0.2">
      <c r="E264" s="8"/>
      <c r="G264" s="70"/>
    </row>
    <row r="265" spans="5:7" x14ac:dyDescent="0.2">
      <c r="E265" s="8"/>
      <c r="G265" s="70"/>
    </row>
    <row r="266" spans="5:7" x14ac:dyDescent="0.2">
      <c r="E266" s="8"/>
      <c r="G266" s="70"/>
    </row>
    <row r="267" spans="5:7" x14ac:dyDescent="0.2">
      <c r="E267" s="8"/>
      <c r="G267" s="70"/>
    </row>
    <row r="268" spans="5:7" x14ac:dyDescent="0.2">
      <c r="E268" s="8"/>
      <c r="G268" s="70"/>
    </row>
    <row r="269" spans="5:7" x14ac:dyDescent="0.2">
      <c r="E269" s="8"/>
      <c r="G269" s="70"/>
    </row>
    <row r="270" spans="5:7" x14ac:dyDescent="0.2">
      <c r="E270" s="8"/>
      <c r="G270" s="70"/>
    </row>
    <row r="271" spans="5:7" x14ac:dyDescent="0.2">
      <c r="E271" s="8"/>
      <c r="G271" s="70"/>
    </row>
    <row r="272" spans="5:7" x14ac:dyDescent="0.2">
      <c r="E272" s="8"/>
      <c r="G272" s="70"/>
    </row>
    <row r="273" spans="5:7" x14ac:dyDescent="0.2">
      <c r="E273" s="8"/>
      <c r="G273" s="70"/>
    </row>
    <row r="274" spans="5:7" x14ac:dyDescent="0.2">
      <c r="E274" s="8"/>
      <c r="G274" s="70"/>
    </row>
    <row r="275" spans="5:7" x14ac:dyDescent="0.2">
      <c r="E275" s="8"/>
      <c r="G275" s="70"/>
    </row>
    <row r="276" spans="5:7" x14ac:dyDescent="0.2">
      <c r="E276" s="8"/>
      <c r="G276" s="70"/>
    </row>
    <row r="277" spans="5:7" x14ac:dyDescent="0.2">
      <c r="E277" s="8"/>
      <c r="G277" s="70"/>
    </row>
    <row r="278" spans="5:7" x14ac:dyDescent="0.2">
      <c r="E278" s="8"/>
      <c r="G278" s="70"/>
    </row>
    <row r="279" spans="5:7" x14ac:dyDescent="0.2">
      <c r="E279" s="8"/>
      <c r="G279" s="70"/>
    </row>
    <row r="280" spans="5:7" x14ac:dyDescent="0.2">
      <c r="E280" s="8"/>
      <c r="G280" s="70"/>
    </row>
    <row r="281" spans="5:7" x14ac:dyDescent="0.2">
      <c r="E281" s="8"/>
      <c r="G281" s="70"/>
    </row>
    <row r="282" spans="5:7" x14ac:dyDescent="0.2">
      <c r="E282" s="8"/>
      <c r="G282" s="70"/>
    </row>
    <row r="283" spans="5:7" x14ac:dyDescent="0.2">
      <c r="E283" s="8"/>
      <c r="G283" s="70"/>
    </row>
    <row r="284" spans="5:7" x14ac:dyDescent="0.2">
      <c r="E284" s="8"/>
      <c r="G284" s="70"/>
    </row>
    <row r="285" spans="5:7" x14ac:dyDescent="0.2">
      <c r="E285" s="8"/>
      <c r="G285" s="70"/>
    </row>
    <row r="286" spans="5:7" x14ac:dyDescent="0.2">
      <c r="E286" s="8"/>
      <c r="G286" s="70"/>
    </row>
    <row r="287" spans="5:7" x14ac:dyDescent="0.2">
      <c r="E287" s="8"/>
      <c r="G287" s="70"/>
    </row>
    <row r="288" spans="5:7" x14ac:dyDescent="0.2">
      <c r="E288" s="8"/>
      <c r="G288" s="70"/>
    </row>
    <row r="289" spans="5:7" x14ac:dyDescent="0.2">
      <c r="E289" s="8"/>
      <c r="G289" s="70"/>
    </row>
    <row r="290" spans="5:7" x14ac:dyDescent="0.2">
      <c r="E290" s="8"/>
      <c r="G290" s="70"/>
    </row>
    <row r="291" spans="5:7" x14ac:dyDescent="0.2">
      <c r="E291" s="8"/>
      <c r="G291" s="70"/>
    </row>
    <row r="292" spans="5:7" x14ac:dyDescent="0.2">
      <c r="E292" s="8"/>
      <c r="G292" s="70"/>
    </row>
    <row r="293" spans="5:7" x14ac:dyDescent="0.2">
      <c r="E293" s="8"/>
      <c r="G293" s="70"/>
    </row>
    <row r="294" spans="5:7" x14ac:dyDescent="0.2">
      <c r="E294" s="8"/>
      <c r="G294" s="70"/>
    </row>
    <row r="295" spans="5:7" x14ac:dyDescent="0.2">
      <c r="E295" s="8"/>
      <c r="G295" s="70"/>
    </row>
    <row r="296" spans="5:7" x14ac:dyDescent="0.2">
      <c r="E296" s="8"/>
      <c r="G296" s="70"/>
    </row>
    <row r="297" spans="5:7" x14ac:dyDescent="0.2">
      <c r="E297" s="8"/>
      <c r="G297" s="70"/>
    </row>
    <row r="298" spans="5:7" x14ac:dyDescent="0.2">
      <c r="E298" s="8"/>
      <c r="G298" s="70"/>
    </row>
    <row r="299" spans="5:7" x14ac:dyDescent="0.2">
      <c r="E299" s="8"/>
      <c r="G299" s="70"/>
    </row>
    <row r="300" spans="5:7" x14ac:dyDescent="0.2">
      <c r="E300" s="8"/>
      <c r="G300" s="70"/>
    </row>
    <row r="301" spans="5:7" x14ac:dyDescent="0.2">
      <c r="E301" s="8"/>
      <c r="G301" s="70"/>
    </row>
    <row r="302" spans="5:7" x14ac:dyDescent="0.2">
      <c r="E302" s="8"/>
      <c r="G302" s="70"/>
    </row>
    <row r="303" spans="5:7" x14ac:dyDescent="0.2">
      <c r="E303" s="8"/>
      <c r="G303" s="70"/>
    </row>
    <row r="304" spans="5:7" x14ac:dyDescent="0.2">
      <c r="E304" s="8"/>
      <c r="G304" s="70"/>
    </row>
    <row r="305" spans="5:7" x14ac:dyDescent="0.2">
      <c r="E305" s="8"/>
      <c r="G305" s="70"/>
    </row>
    <row r="306" spans="5:7" x14ac:dyDescent="0.2">
      <c r="E306" s="8"/>
      <c r="G306" s="70"/>
    </row>
    <row r="307" spans="5:7" x14ac:dyDescent="0.2">
      <c r="E307" s="8"/>
      <c r="G307" s="70"/>
    </row>
    <row r="308" spans="5:7" x14ac:dyDescent="0.2">
      <c r="E308" s="8"/>
      <c r="G308" s="70"/>
    </row>
    <row r="309" spans="5:7" x14ac:dyDescent="0.2">
      <c r="E309" s="8"/>
      <c r="G309" s="70"/>
    </row>
    <row r="310" spans="5:7" x14ac:dyDescent="0.2">
      <c r="E310" s="8"/>
      <c r="G310" s="70"/>
    </row>
    <row r="311" spans="5:7" x14ac:dyDescent="0.2">
      <c r="E311" s="8"/>
      <c r="G311" s="70"/>
    </row>
    <row r="312" spans="5:7" x14ac:dyDescent="0.2">
      <c r="E312" s="8"/>
      <c r="G312" s="70"/>
    </row>
    <row r="313" spans="5:7" x14ac:dyDescent="0.2">
      <c r="E313" s="8"/>
      <c r="G313" s="70"/>
    </row>
    <row r="314" spans="5:7" x14ac:dyDescent="0.2">
      <c r="E314" s="8"/>
      <c r="G314" s="70"/>
    </row>
    <row r="315" spans="5:7" x14ac:dyDescent="0.2">
      <c r="E315" s="8"/>
      <c r="G315" s="70"/>
    </row>
    <row r="316" spans="5:7" x14ac:dyDescent="0.2">
      <c r="E316" s="8"/>
      <c r="G316" s="70"/>
    </row>
    <row r="317" spans="5:7" x14ac:dyDescent="0.2">
      <c r="E317" s="8"/>
      <c r="G317" s="70"/>
    </row>
    <row r="318" spans="5:7" x14ac:dyDescent="0.2">
      <c r="E318" s="8"/>
      <c r="G318" s="70"/>
    </row>
    <row r="319" spans="5:7" x14ac:dyDescent="0.2">
      <c r="E319" s="8"/>
      <c r="G319" s="70"/>
    </row>
    <row r="320" spans="5:7" x14ac:dyDescent="0.2">
      <c r="E320" s="8"/>
      <c r="G320" s="70"/>
    </row>
    <row r="321" spans="5:7" x14ac:dyDescent="0.2">
      <c r="E321" s="8"/>
      <c r="G321" s="70"/>
    </row>
    <row r="322" spans="5:7" x14ac:dyDescent="0.2">
      <c r="E322" s="8"/>
      <c r="G322" s="70"/>
    </row>
    <row r="323" spans="5:7" x14ac:dyDescent="0.2">
      <c r="E323" s="8"/>
      <c r="G323" s="70"/>
    </row>
    <row r="324" spans="5:7" x14ac:dyDescent="0.2">
      <c r="E324" s="8"/>
      <c r="G324" s="70"/>
    </row>
    <row r="325" spans="5:7" x14ac:dyDescent="0.2">
      <c r="E325" s="8"/>
      <c r="G325" s="70"/>
    </row>
    <row r="326" spans="5:7" x14ac:dyDescent="0.2">
      <c r="E326" s="8"/>
      <c r="G326" s="70"/>
    </row>
    <row r="327" spans="5:7" x14ac:dyDescent="0.2">
      <c r="E327" s="8"/>
      <c r="G327" s="70"/>
    </row>
    <row r="328" spans="5:7" x14ac:dyDescent="0.2">
      <c r="E328" s="8"/>
      <c r="G328" s="70"/>
    </row>
    <row r="329" spans="5:7" x14ac:dyDescent="0.2">
      <c r="E329" s="8"/>
      <c r="G329" s="70"/>
    </row>
    <row r="330" spans="5:7" x14ac:dyDescent="0.2">
      <c r="E330" s="8"/>
      <c r="G330" s="70"/>
    </row>
    <row r="331" spans="5:7" x14ac:dyDescent="0.2">
      <c r="E331" s="8"/>
      <c r="G331" s="70"/>
    </row>
    <row r="332" spans="5:7" x14ac:dyDescent="0.2">
      <c r="E332" s="8"/>
      <c r="G332" s="70"/>
    </row>
    <row r="333" spans="5:7" x14ac:dyDescent="0.2">
      <c r="E333" s="8"/>
      <c r="G333" s="70"/>
    </row>
    <row r="334" spans="5:7" x14ac:dyDescent="0.2">
      <c r="E334" s="8"/>
      <c r="G334" s="70"/>
    </row>
    <row r="335" spans="5:7" x14ac:dyDescent="0.2">
      <c r="E335" s="8"/>
      <c r="G335" s="70"/>
    </row>
    <row r="336" spans="5:7" x14ac:dyDescent="0.2">
      <c r="E336" s="8"/>
      <c r="G336" s="70"/>
    </row>
    <row r="337" spans="5:7" x14ac:dyDescent="0.2">
      <c r="E337" s="8"/>
      <c r="G337" s="70"/>
    </row>
    <row r="338" spans="5:7" x14ac:dyDescent="0.2">
      <c r="E338" s="8"/>
      <c r="G338" s="70"/>
    </row>
    <row r="339" spans="5:7" x14ac:dyDescent="0.2">
      <c r="E339" s="8"/>
      <c r="G339" s="70"/>
    </row>
    <row r="340" spans="5:7" x14ac:dyDescent="0.2">
      <c r="E340" s="8"/>
      <c r="G340" s="70"/>
    </row>
    <row r="341" spans="5:7" x14ac:dyDescent="0.2">
      <c r="E341" s="8"/>
      <c r="G341" s="70"/>
    </row>
    <row r="342" spans="5:7" x14ac:dyDescent="0.2">
      <c r="E342" s="8"/>
      <c r="G342" s="70"/>
    </row>
    <row r="343" spans="5:7" x14ac:dyDescent="0.2">
      <c r="E343" s="8"/>
      <c r="G343" s="70"/>
    </row>
    <row r="344" spans="5:7" x14ac:dyDescent="0.2">
      <c r="E344" s="8"/>
      <c r="G344" s="70"/>
    </row>
    <row r="345" spans="5:7" x14ac:dyDescent="0.2">
      <c r="E345" s="8"/>
      <c r="G345" s="70"/>
    </row>
    <row r="346" spans="5:7" x14ac:dyDescent="0.2">
      <c r="E346" s="8"/>
      <c r="G346" s="70"/>
    </row>
    <row r="347" spans="5:7" x14ac:dyDescent="0.2">
      <c r="E347" s="8"/>
      <c r="G347" s="70"/>
    </row>
    <row r="348" spans="5:7" x14ac:dyDescent="0.2">
      <c r="E348" s="8"/>
      <c r="G348" s="70"/>
    </row>
    <row r="349" spans="5:7" x14ac:dyDescent="0.2">
      <c r="E349" s="8"/>
      <c r="G349" s="70"/>
    </row>
    <row r="350" spans="5:7" x14ac:dyDescent="0.2">
      <c r="E350" s="8"/>
      <c r="G350" s="70"/>
    </row>
    <row r="351" spans="5:7" x14ac:dyDescent="0.2">
      <c r="E351" s="8"/>
      <c r="G351" s="70"/>
    </row>
    <row r="352" spans="5:7" x14ac:dyDescent="0.2">
      <c r="E352" s="8"/>
      <c r="G352" s="70"/>
    </row>
    <row r="353" spans="5:7" x14ac:dyDescent="0.2">
      <c r="E353" s="8"/>
      <c r="G353" s="70"/>
    </row>
    <row r="354" spans="5:7" x14ac:dyDescent="0.2">
      <c r="E354" s="8"/>
      <c r="G354" s="70"/>
    </row>
    <row r="355" spans="5:7" x14ac:dyDescent="0.2">
      <c r="E355" s="8"/>
      <c r="G355" s="70"/>
    </row>
    <row r="356" spans="5:7" x14ac:dyDescent="0.2">
      <c r="E356" s="8"/>
      <c r="G356" s="70"/>
    </row>
    <row r="357" spans="5:7" x14ac:dyDescent="0.2">
      <c r="E357" s="8"/>
      <c r="G357" s="70"/>
    </row>
    <row r="358" spans="5:7" x14ac:dyDescent="0.2">
      <c r="E358" s="8"/>
      <c r="G358" s="70"/>
    </row>
    <row r="359" spans="5:7" x14ac:dyDescent="0.2">
      <c r="E359" s="8"/>
      <c r="G359" s="70"/>
    </row>
    <row r="360" spans="5:7" x14ac:dyDescent="0.2">
      <c r="E360" s="8"/>
      <c r="G360" s="70"/>
    </row>
    <row r="361" spans="5:7" x14ac:dyDescent="0.2">
      <c r="E361" s="8"/>
      <c r="G361" s="70"/>
    </row>
    <row r="362" spans="5:7" x14ac:dyDescent="0.2">
      <c r="E362" s="8"/>
      <c r="G362" s="70"/>
    </row>
    <row r="363" spans="5:7" x14ac:dyDescent="0.2">
      <c r="E363" s="8"/>
      <c r="G363" s="70"/>
    </row>
    <row r="364" spans="5:7" x14ac:dyDescent="0.2">
      <c r="E364" s="8"/>
      <c r="G364" s="70"/>
    </row>
    <row r="365" spans="5:7" x14ac:dyDescent="0.2">
      <c r="E365" s="8"/>
      <c r="G365" s="70"/>
    </row>
    <row r="366" spans="5:7" x14ac:dyDescent="0.2">
      <c r="E366" s="8"/>
      <c r="G366" s="70"/>
    </row>
    <row r="367" spans="5:7" x14ac:dyDescent="0.2">
      <c r="E367" s="8"/>
      <c r="G367" s="70"/>
    </row>
    <row r="368" spans="5:7" x14ac:dyDescent="0.2">
      <c r="E368" s="8"/>
      <c r="G368" s="70"/>
    </row>
    <row r="369" spans="5:7" x14ac:dyDescent="0.2">
      <c r="E369" s="8"/>
      <c r="G369" s="70"/>
    </row>
    <row r="370" spans="5:7" x14ac:dyDescent="0.2">
      <c r="E370" s="8"/>
      <c r="G370" s="70"/>
    </row>
    <row r="371" spans="5:7" x14ac:dyDescent="0.2">
      <c r="E371" s="8"/>
      <c r="G371" s="70"/>
    </row>
    <row r="372" spans="5:7" x14ac:dyDescent="0.2">
      <c r="E372" s="8"/>
      <c r="G372" s="70"/>
    </row>
    <row r="373" spans="5:7" x14ac:dyDescent="0.2">
      <c r="E373" s="8"/>
      <c r="G373" s="70"/>
    </row>
    <row r="374" spans="5:7" x14ac:dyDescent="0.2">
      <c r="E374" s="8"/>
      <c r="G374" s="70"/>
    </row>
    <row r="375" spans="5:7" x14ac:dyDescent="0.2">
      <c r="E375" s="8"/>
      <c r="G375" s="70"/>
    </row>
    <row r="376" spans="5:7" x14ac:dyDescent="0.2">
      <c r="E376" s="8"/>
      <c r="G376" s="70"/>
    </row>
    <row r="377" spans="5:7" x14ac:dyDescent="0.2">
      <c r="E377" s="8"/>
      <c r="G377" s="70"/>
    </row>
    <row r="378" spans="5:7" x14ac:dyDescent="0.2">
      <c r="E378" s="8"/>
      <c r="G378" s="70"/>
    </row>
    <row r="379" spans="5:7" x14ac:dyDescent="0.2">
      <c r="E379" s="8"/>
      <c r="G379" s="70"/>
    </row>
    <row r="380" spans="5:7" x14ac:dyDescent="0.2">
      <c r="E380" s="8"/>
      <c r="G380" s="70"/>
    </row>
    <row r="381" spans="5:7" x14ac:dyDescent="0.2">
      <c r="E381" s="8"/>
      <c r="G381" s="70"/>
    </row>
    <row r="382" spans="5:7" x14ac:dyDescent="0.2">
      <c r="E382" s="8"/>
      <c r="G382" s="70"/>
    </row>
    <row r="383" spans="5:7" x14ac:dyDescent="0.2">
      <c r="E383" s="8"/>
      <c r="G383" s="70"/>
    </row>
    <row r="384" spans="5:7" x14ac:dyDescent="0.2">
      <c r="E384" s="8"/>
      <c r="G384" s="70"/>
    </row>
    <row r="385" spans="5:7" x14ac:dyDescent="0.2">
      <c r="E385" s="8"/>
      <c r="G385" s="70"/>
    </row>
    <row r="386" spans="5:7" x14ac:dyDescent="0.2">
      <c r="E386" s="8"/>
      <c r="G386" s="70"/>
    </row>
    <row r="387" spans="5:7" x14ac:dyDescent="0.2">
      <c r="E387" s="8"/>
      <c r="G387" s="70"/>
    </row>
    <row r="388" spans="5:7" x14ac:dyDescent="0.2">
      <c r="E388" s="8"/>
      <c r="G388" s="70"/>
    </row>
    <row r="389" spans="5:7" x14ac:dyDescent="0.2">
      <c r="E389" s="8"/>
      <c r="G389" s="70"/>
    </row>
    <row r="390" spans="5:7" x14ac:dyDescent="0.2">
      <c r="E390" s="8"/>
      <c r="G390" s="70"/>
    </row>
    <row r="391" spans="5:7" x14ac:dyDescent="0.2">
      <c r="E391" s="8"/>
      <c r="G391" s="70"/>
    </row>
    <row r="392" spans="5:7" x14ac:dyDescent="0.2">
      <c r="E392" s="8"/>
      <c r="G392" s="70"/>
    </row>
    <row r="393" spans="5:7" x14ac:dyDescent="0.2">
      <c r="E393" s="8"/>
      <c r="G393" s="70"/>
    </row>
    <row r="394" spans="5:7" x14ac:dyDescent="0.2">
      <c r="E394" s="8"/>
      <c r="G394" s="70"/>
    </row>
    <row r="395" spans="5:7" x14ac:dyDescent="0.2">
      <c r="E395" s="8"/>
      <c r="G395" s="70"/>
    </row>
    <row r="396" spans="5:7" x14ac:dyDescent="0.2">
      <c r="E396" s="8"/>
      <c r="G396" s="70"/>
    </row>
    <row r="397" spans="5:7" x14ac:dyDescent="0.2">
      <c r="E397" s="8"/>
      <c r="G397" s="70"/>
    </row>
    <row r="398" spans="5:7" x14ac:dyDescent="0.2">
      <c r="E398" s="8"/>
      <c r="G398" s="70"/>
    </row>
    <row r="399" spans="5:7" x14ac:dyDescent="0.2">
      <c r="E399" s="8"/>
      <c r="G399" s="70"/>
    </row>
    <row r="400" spans="5:7" x14ac:dyDescent="0.2">
      <c r="E400" s="8"/>
      <c r="G400" s="70"/>
    </row>
    <row r="401" spans="5:7" x14ac:dyDescent="0.2">
      <c r="E401" s="8"/>
      <c r="G401" s="70"/>
    </row>
    <row r="402" spans="5:7" x14ac:dyDescent="0.2">
      <c r="E402" s="8"/>
      <c r="G402" s="70"/>
    </row>
    <row r="403" spans="5:7" x14ac:dyDescent="0.2">
      <c r="E403" s="8"/>
      <c r="G403" s="70"/>
    </row>
    <row r="404" spans="5:7" x14ac:dyDescent="0.2">
      <c r="E404" s="8"/>
      <c r="G404" s="70"/>
    </row>
    <row r="405" spans="5:7" x14ac:dyDescent="0.2">
      <c r="E405" s="8"/>
      <c r="G405" s="70"/>
    </row>
    <row r="406" spans="5:7" x14ac:dyDescent="0.2">
      <c r="E406" s="8"/>
      <c r="G406" s="70"/>
    </row>
    <row r="407" spans="5:7" x14ac:dyDescent="0.2">
      <c r="E407" s="8"/>
      <c r="G407" s="70"/>
    </row>
    <row r="408" spans="5:7" x14ac:dyDescent="0.2">
      <c r="E408" s="8"/>
      <c r="G408" s="70"/>
    </row>
    <row r="409" spans="5:7" x14ac:dyDescent="0.2">
      <c r="E409" s="8"/>
      <c r="G409" s="70"/>
    </row>
    <row r="410" spans="5:7" x14ac:dyDescent="0.2">
      <c r="E410" s="8"/>
      <c r="G410" s="70"/>
    </row>
    <row r="411" spans="5:7" x14ac:dyDescent="0.2">
      <c r="E411" s="8"/>
      <c r="G411" s="70"/>
    </row>
    <row r="412" spans="5:7" x14ac:dyDescent="0.2">
      <c r="E412" s="8"/>
      <c r="G412" s="70"/>
    </row>
    <row r="413" spans="5:7" x14ac:dyDescent="0.2">
      <c r="E413" s="8"/>
      <c r="G413" s="70"/>
    </row>
    <row r="414" spans="5:7" x14ac:dyDescent="0.2">
      <c r="E414" s="8"/>
      <c r="G414" s="70"/>
    </row>
    <row r="415" spans="5:7" x14ac:dyDescent="0.2">
      <c r="E415" s="8"/>
      <c r="G415" s="70"/>
    </row>
    <row r="416" spans="5:7" x14ac:dyDescent="0.2">
      <c r="E416" s="8"/>
      <c r="G416" s="70"/>
    </row>
    <row r="417" spans="5:7" x14ac:dyDescent="0.2">
      <c r="E417" s="8"/>
      <c r="G417" s="70"/>
    </row>
    <row r="418" spans="5:7" x14ac:dyDescent="0.2">
      <c r="E418" s="8"/>
      <c r="G418" s="70"/>
    </row>
    <row r="419" spans="5:7" x14ac:dyDescent="0.2">
      <c r="E419" s="8"/>
      <c r="G419" s="70"/>
    </row>
    <row r="420" spans="5:7" x14ac:dyDescent="0.2">
      <c r="E420" s="8"/>
      <c r="G420" s="70"/>
    </row>
    <row r="421" spans="5:7" x14ac:dyDescent="0.2">
      <c r="E421" s="8"/>
      <c r="G421" s="70"/>
    </row>
    <row r="422" spans="5:7" x14ac:dyDescent="0.2">
      <c r="E422" s="8"/>
      <c r="G422" s="70"/>
    </row>
    <row r="423" spans="5:7" x14ac:dyDescent="0.2">
      <c r="E423" s="8"/>
      <c r="G423" s="70"/>
    </row>
    <row r="424" spans="5:7" x14ac:dyDescent="0.2">
      <c r="E424" s="8"/>
      <c r="G424" s="70"/>
    </row>
    <row r="425" spans="5:7" x14ac:dyDescent="0.2">
      <c r="E425" s="8"/>
      <c r="G425" s="70"/>
    </row>
    <row r="426" spans="5:7" x14ac:dyDescent="0.2">
      <c r="E426" s="8"/>
      <c r="G426" s="70"/>
    </row>
    <row r="427" spans="5:7" x14ac:dyDescent="0.2">
      <c r="E427" s="8"/>
      <c r="G427" s="70"/>
    </row>
    <row r="428" spans="5:7" x14ac:dyDescent="0.2">
      <c r="E428" s="8"/>
      <c r="G428" s="70"/>
    </row>
    <row r="429" spans="5:7" x14ac:dyDescent="0.2">
      <c r="E429" s="8"/>
      <c r="G429" s="70"/>
    </row>
    <row r="430" spans="5:7" x14ac:dyDescent="0.2">
      <c r="E430" s="8"/>
      <c r="G430" s="70"/>
    </row>
    <row r="431" spans="5:7" x14ac:dyDescent="0.2">
      <c r="E431" s="8"/>
      <c r="G431" s="70"/>
    </row>
    <row r="432" spans="5:7" x14ac:dyDescent="0.2">
      <c r="E432" s="8"/>
      <c r="G432" s="70"/>
    </row>
    <row r="433" spans="5:7" x14ac:dyDescent="0.2">
      <c r="E433" s="8"/>
      <c r="G433" s="70"/>
    </row>
    <row r="434" spans="5:7" x14ac:dyDescent="0.2">
      <c r="E434" s="8"/>
      <c r="G434" s="70"/>
    </row>
    <row r="435" spans="5:7" x14ac:dyDescent="0.2">
      <c r="E435" s="8"/>
      <c r="G435" s="70"/>
    </row>
    <row r="436" spans="5:7" x14ac:dyDescent="0.2">
      <c r="E436" s="8"/>
      <c r="G436" s="70"/>
    </row>
    <row r="437" spans="5:7" x14ac:dyDescent="0.2">
      <c r="E437" s="8"/>
      <c r="G437" s="70"/>
    </row>
    <row r="438" spans="5:7" x14ac:dyDescent="0.2">
      <c r="E438" s="8"/>
      <c r="G438" s="70"/>
    </row>
    <row r="439" spans="5:7" x14ac:dyDescent="0.2">
      <c r="E439" s="8"/>
      <c r="G439" s="70"/>
    </row>
    <row r="440" spans="5:7" x14ac:dyDescent="0.2">
      <c r="E440" s="8"/>
      <c r="G440" s="70"/>
    </row>
    <row r="441" spans="5:7" x14ac:dyDescent="0.2">
      <c r="E441" s="8"/>
      <c r="G441" s="70"/>
    </row>
    <row r="442" spans="5:7" x14ac:dyDescent="0.2">
      <c r="E442" s="8"/>
      <c r="G442" s="70"/>
    </row>
    <row r="443" spans="5:7" x14ac:dyDescent="0.2">
      <c r="E443" s="8"/>
      <c r="G443" s="70"/>
    </row>
    <row r="444" spans="5:7" x14ac:dyDescent="0.2">
      <c r="E444" s="8"/>
      <c r="G444" s="70"/>
    </row>
    <row r="445" spans="5:7" x14ac:dyDescent="0.2">
      <c r="E445" s="8"/>
      <c r="G445" s="70"/>
    </row>
    <row r="446" spans="5:7" x14ac:dyDescent="0.2">
      <c r="E446" s="8"/>
      <c r="G446" s="70"/>
    </row>
    <row r="447" spans="5:7" x14ac:dyDescent="0.2">
      <c r="E447" s="8"/>
      <c r="G447" s="70"/>
    </row>
    <row r="448" spans="5:7" x14ac:dyDescent="0.2">
      <c r="E448" s="8"/>
      <c r="G448" s="70"/>
    </row>
    <row r="449" spans="5:7" x14ac:dyDescent="0.2">
      <c r="E449" s="8"/>
      <c r="G449" s="70"/>
    </row>
    <row r="450" spans="5:7" x14ac:dyDescent="0.2">
      <c r="E450" s="8"/>
      <c r="G450" s="70"/>
    </row>
    <row r="451" spans="5:7" x14ac:dyDescent="0.2">
      <c r="E451" s="8"/>
      <c r="G451" s="70"/>
    </row>
    <row r="452" spans="5:7" x14ac:dyDescent="0.2">
      <c r="E452" s="8"/>
      <c r="G452" s="70"/>
    </row>
    <row r="453" spans="5:7" x14ac:dyDescent="0.2">
      <c r="E453" s="8"/>
      <c r="G453" s="70"/>
    </row>
    <row r="454" spans="5:7" x14ac:dyDescent="0.2">
      <c r="E454" s="8"/>
      <c r="G454" s="70"/>
    </row>
    <row r="455" spans="5:7" x14ac:dyDescent="0.2">
      <c r="E455" s="8"/>
      <c r="G455" s="70"/>
    </row>
    <row r="456" spans="5:7" x14ac:dyDescent="0.2">
      <c r="E456" s="8"/>
      <c r="G456" s="70"/>
    </row>
    <row r="457" spans="5:7" x14ac:dyDescent="0.2">
      <c r="E457" s="8"/>
      <c r="G457" s="70"/>
    </row>
    <row r="458" spans="5:7" x14ac:dyDescent="0.2">
      <c r="E458" s="8"/>
      <c r="G458" s="70"/>
    </row>
    <row r="459" spans="5:7" x14ac:dyDescent="0.2">
      <c r="E459" s="8"/>
      <c r="G459" s="70"/>
    </row>
    <row r="460" spans="5:7" x14ac:dyDescent="0.2">
      <c r="E460" s="8"/>
      <c r="G460" s="70"/>
    </row>
    <row r="461" spans="5:7" x14ac:dyDescent="0.2">
      <c r="E461" s="8"/>
      <c r="G461" s="70"/>
    </row>
  </sheetData>
  <mergeCells count="2">
    <mergeCell ref="B1:C1"/>
    <mergeCell ref="B110:I110"/>
  </mergeCells>
  <conditionalFormatting sqref="G1:G3 G5:G109 G111:G155">
    <cfRule type="cellIs" dxfId="3" priority="2" stopIfTrue="1" operator="between">
      <formula>0.009</formula>
      <formula>-0.009</formula>
    </cfRule>
  </conditionalFormatting>
  <hyperlinks>
    <hyperlink ref="A2" location="Index!A1" display="-" xr:uid="{85821B85-1C09-4968-B52E-B27E0E1F2DB9}"/>
  </hyperlinks>
  <pageMargins left="0.7" right="0.7" top="0.75" bottom="0.75" header="0.3" footer="0.3"/>
  <pageSetup paperSize="9" scale="43" orientation="portrait" r:id="rId1"/>
  <headerFooter>
    <oddFooter>&amp;C&amp;1#&amp;"Calibri"&amp;10&amp;K000000RESTRICTED</oddFooter>
    <evenFooter>&amp;LPUBLIC</evenFooter>
    <firstFooter>&amp;LPUBLIC</firstFooter>
  </headerFooter>
  <colBreaks count="1" manualBreakCount="1">
    <brk id="9" max="46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54C4-A18C-47C7-90D8-0939699EF033}">
  <dimension ref="A1:K241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85546875" style="8" customWidth="1"/>
    <col min="4" max="4" width="13.7109375" style="8" bestFit="1" customWidth="1"/>
    <col min="5" max="5" width="13.7109375" style="9" bestFit="1" customWidth="1"/>
    <col min="6" max="6" width="14.85546875" style="11" customWidth="1"/>
    <col min="7" max="7" width="12" style="18" customWidth="1"/>
    <col min="8" max="8" width="11.85546875" style="14" bestFit="1" customWidth="1"/>
    <col min="9" max="9" width="13.8554687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13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22.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103</v>
      </c>
      <c r="C5" s="34"/>
      <c r="D5" s="34"/>
      <c r="E5" s="35"/>
      <c r="F5" s="36"/>
      <c r="G5" s="37"/>
      <c r="H5" s="38"/>
      <c r="I5" s="38"/>
    </row>
    <row r="6" spans="1:11" x14ac:dyDescent="0.2">
      <c r="B6" s="34" t="s">
        <v>264</v>
      </c>
      <c r="C6" s="34" t="s">
        <v>265</v>
      </c>
      <c r="D6" s="34" t="s">
        <v>106</v>
      </c>
      <c r="E6" s="39">
        <v>1530100</v>
      </c>
      <c r="F6" s="36">
        <v>1508.3144362</v>
      </c>
      <c r="G6" s="37">
        <v>47.939339896758199</v>
      </c>
      <c r="H6" s="40">
        <v>6.7927980418000106E-2</v>
      </c>
      <c r="I6" s="41"/>
    </row>
    <row r="7" spans="1:11" x14ac:dyDescent="0.2">
      <c r="B7" s="34" t="s">
        <v>266</v>
      </c>
      <c r="C7" s="34" t="s">
        <v>267</v>
      </c>
      <c r="D7" s="34" t="s">
        <v>106</v>
      </c>
      <c r="E7" s="39">
        <v>874000</v>
      </c>
      <c r="F7" s="36">
        <v>853.92596800000001</v>
      </c>
      <c r="G7" s="37">
        <v>27.140658634651</v>
      </c>
      <c r="H7" s="40">
        <v>6.7766877791999997E-2</v>
      </c>
      <c r="I7" s="41"/>
    </row>
    <row r="8" spans="1:11" x14ac:dyDescent="0.2">
      <c r="B8" s="34" t="s">
        <v>268</v>
      </c>
      <c r="C8" s="34" t="s">
        <v>269</v>
      </c>
      <c r="D8" s="34" t="s">
        <v>106</v>
      </c>
      <c r="E8" s="39">
        <v>704200</v>
      </c>
      <c r="F8" s="36">
        <v>707.86043159999997</v>
      </c>
      <c r="G8" s="37">
        <v>22.498201313667401</v>
      </c>
      <c r="H8" s="40">
        <v>6.8204965799999906E-2</v>
      </c>
      <c r="I8" s="41"/>
    </row>
    <row r="9" spans="1:11" x14ac:dyDescent="0.2">
      <c r="B9" s="33" t="s">
        <v>102</v>
      </c>
      <c r="C9" s="33"/>
      <c r="D9" s="33"/>
      <c r="E9" s="42"/>
      <c r="F9" s="43">
        <f>SUM(F6:F8)</f>
        <v>3070.1008357999999</v>
      </c>
      <c r="G9" s="44">
        <f>SUM(G6:G8)</f>
        <v>97.578199845076597</v>
      </c>
      <c r="H9" s="45"/>
      <c r="I9" s="45"/>
    </row>
    <row r="10" spans="1:11" x14ac:dyDescent="0.2">
      <c r="B10" s="33"/>
      <c r="C10" s="34"/>
      <c r="D10" s="34"/>
      <c r="E10" s="35"/>
      <c r="F10" s="36"/>
      <c r="G10" s="37"/>
      <c r="H10" s="38"/>
      <c r="I10" s="38"/>
    </row>
    <row r="11" spans="1:11" x14ac:dyDescent="0.2">
      <c r="B11" s="33" t="s">
        <v>110</v>
      </c>
      <c r="C11" s="33"/>
      <c r="D11" s="33"/>
      <c r="E11" s="42"/>
      <c r="F11" s="43">
        <v>15.484607</v>
      </c>
      <c r="G11" s="44">
        <v>0.492153240945505</v>
      </c>
      <c r="H11" s="40">
        <v>4.8599999999999997E-2</v>
      </c>
      <c r="I11" s="40"/>
    </row>
    <row r="12" spans="1:11" x14ac:dyDescent="0.2">
      <c r="B12" s="34"/>
      <c r="C12" s="34"/>
      <c r="D12" s="34"/>
      <c r="E12" s="35"/>
      <c r="F12" s="36"/>
      <c r="G12" s="37"/>
      <c r="H12" s="38"/>
      <c r="I12" s="38"/>
    </row>
    <row r="13" spans="1:11" x14ac:dyDescent="0.2">
      <c r="B13" s="57" t="s">
        <v>112</v>
      </c>
      <c r="C13" s="57"/>
      <c r="D13" s="57"/>
      <c r="E13" s="58"/>
      <c r="F13" s="43">
        <f>F14-(F9+F11)</f>
        <v>60.712440000000242</v>
      </c>
      <c r="G13" s="44">
        <f>G14-(G9+G11)</f>
        <v>1.9296469139779049</v>
      </c>
      <c r="H13" s="45"/>
      <c r="I13" s="45"/>
    </row>
    <row r="14" spans="1:11" x14ac:dyDescent="0.2">
      <c r="B14" s="52" t="s">
        <v>111</v>
      </c>
      <c r="C14" s="52"/>
      <c r="D14" s="52"/>
      <c r="E14" s="53"/>
      <c r="F14" s="54">
        <v>3146.2978828</v>
      </c>
      <c r="G14" s="55">
        <v>100</v>
      </c>
      <c r="H14" s="56"/>
      <c r="I14" s="56"/>
    </row>
    <row r="16" spans="1:11" ht="39.950000000000003" customHeight="1" x14ac:dyDescent="0.2">
      <c r="B16" s="77" t="s">
        <v>115</v>
      </c>
      <c r="C16" s="77"/>
      <c r="D16" s="77"/>
      <c r="E16" s="77"/>
      <c r="F16" s="77"/>
      <c r="G16" s="77"/>
      <c r="H16" s="77"/>
      <c r="I16" s="77"/>
    </row>
    <row r="18" spans="2:7" x14ac:dyDescent="0.2">
      <c r="B18" s="26" t="s">
        <v>116</v>
      </c>
      <c r="E18" s="8"/>
      <c r="G18" s="70"/>
    </row>
    <row r="19" spans="2:7" x14ac:dyDescent="0.2">
      <c r="E19" s="8"/>
      <c r="G19" s="70"/>
    </row>
    <row r="20" spans="2:7" x14ac:dyDescent="0.2">
      <c r="E20" s="8"/>
      <c r="G20" s="70"/>
    </row>
    <row r="21" spans="2:7" x14ac:dyDescent="0.2">
      <c r="E21" s="8"/>
      <c r="G21" s="70"/>
    </row>
    <row r="22" spans="2:7" x14ac:dyDescent="0.2">
      <c r="E22" s="8"/>
      <c r="G22" s="70"/>
    </row>
    <row r="23" spans="2:7" x14ac:dyDescent="0.2">
      <c r="E23" s="8"/>
      <c r="G23" s="70"/>
    </row>
    <row r="24" spans="2:7" x14ac:dyDescent="0.2">
      <c r="E24" s="8"/>
      <c r="G24" s="70"/>
    </row>
    <row r="25" spans="2:7" x14ac:dyDescent="0.2">
      <c r="E25" s="8"/>
      <c r="G25" s="70"/>
    </row>
    <row r="26" spans="2:7" x14ac:dyDescent="0.2">
      <c r="E26" s="8"/>
      <c r="G26" s="70"/>
    </row>
    <row r="27" spans="2:7" x14ac:dyDescent="0.2">
      <c r="E27" s="8"/>
      <c r="G27" s="70"/>
    </row>
    <row r="28" spans="2:7" x14ac:dyDescent="0.2">
      <c r="E28" s="8"/>
      <c r="G28" s="70"/>
    </row>
    <row r="29" spans="2:7" x14ac:dyDescent="0.2">
      <c r="E29" s="8"/>
      <c r="G29" s="70"/>
    </row>
    <row r="30" spans="2:7" x14ac:dyDescent="0.2">
      <c r="E30" s="8"/>
      <c r="G30" s="70"/>
    </row>
    <row r="31" spans="2:7" x14ac:dyDescent="0.2">
      <c r="E31" s="8"/>
      <c r="G31" s="70"/>
    </row>
    <row r="32" spans="2:7" x14ac:dyDescent="0.2">
      <c r="E32" s="8"/>
      <c r="G32" s="70"/>
    </row>
    <row r="33" spans="2:7" x14ac:dyDescent="0.2">
      <c r="E33" s="8"/>
      <c r="G33" s="70"/>
    </row>
    <row r="34" spans="2:7" x14ac:dyDescent="0.2">
      <c r="E34" s="8"/>
      <c r="G34" s="70"/>
    </row>
    <row r="35" spans="2:7" x14ac:dyDescent="0.2">
      <c r="E35" s="8"/>
      <c r="G35" s="70"/>
    </row>
    <row r="36" spans="2:7" x14ac:dyDescent="0.2">
      <c r="B36" s="26" t="s">
        <v>308</v>
      </c>
      <c r="E36" s="8"/>
      <c r="G36" s="70"/>
    </row>
    <row r="37" spans="2:7" x14ac:dyDescent="0.2">
      <c r="B37" s="26" t="s">
        <v>312</v>
      </c>
      <c r="E37" s="8"/>
      <c r="G37" s="70"/>
    </row>
    <row r="38" spans="2:7" x14ac:dyDescent="0.2">
      <c r="E38" s="8"/>
      <c r="G38" s="70"/>
    </row>
    <row r="39" spans="2:7" x14ac:dyDescent="0.2">
      <c r="E39" s="8"/>
      <c r="G39" s="70"/>
    </row>
    <row r="40" spans="2:7" x14ac:dyDescent="0.2">
      <c r="E40" s="8"/>
      <c r="G40" s="70"/>
    </row>
    <row r="41" spans="2:7" x14ac:dyDescent="0.2">
      <c r="E41" s="8"/>
      <c r="G41" s="70"/>
    </row>
    <row r="42" spans="2:7" x14ac:dyDescent="0.2">
      <c r="E42" s="8"/>
      <c r="G42" s="70"/>
    </row>
    <row r="43" spans="2:7" x14ac:dyDescent="0.2">
      <c r="E43" s="8"/>
      <c r="G43" s="70"/>
    </row>
    <row r="44" spans="2:7" x14ac:dyDescent="0.2">
      <c r="E44" s="8"/>
      <c r="G44" s="70"/>
    </row>
    <row r="45" spans="2:7" x14ac:dyDescent="0.2">
      <c r="E45" s="8"/>
      <c r="G45" s="70"/>
    </row>
    <row r="46" spans="2:7" x14ac:dyDescent="0.2">
      <c r="E46" s="8"/>
      <c r="G46" s="70"/>
    </row>
    <row r="47" spans="2:7" x14ac:dyDescent="0.2">
      <c r="E47" s="8"/>
      <c r="G47" s="70"/>
    </row>
    <row r="48" spans="2:7" x14ac:dyDescent="0.2">
      <c r="E48" s="8"/>
      <c r="G48" s="70"/>
    </row>
    <row r="49" spans="5:7" x14ac:dyDescent="0.2">
      <c r="E49" s="8"/>
      <c r="G49" s="70"/>
    </row>
    <row r="50" spans="5:7" x14ac:dyDescent="0.2">
      <c r="E50" s="8"/>
      <c r="G50" s="70"/>
    </row>
    <row r="51" spans="5:7" x14ac:dyDescent="0.2">
      <c r="E51" s="8"/>
      <c r="G51" s="70"/>
    </row>
    <row r="52" spans="5:7" x14ac:dyDescent="0.2">
      <c r="E52" s="8"/>
      <c r="G52" s="70"/>
    </row>
    <row r="53" spans="5:7" x14ac:dyDescent="0.2">
      <c r="E53" s="8"/>
      <c r="G53" s="70"/>
    </row>
    <row r="54" spans="5:7" x14ac:dyDescent="0.2">
      <c r="E54" s="8"/>
      <c r="G54" s="70"/>
    </row>
    <row r="55" spans="5:7" x14ac:dyDescent="0.2">
      <c r="E55" s="8"/>
      <c r="G55" s="70"/>
    </row>
    <row r="56" spans="5:7" x14ac:dyDescent="0.2">
      <c r="E56" s="8"/>
      <c r="G56" s="70"/>
    </row>
    <row r="57" spans="5:7" x14ac:dyDescent="0.2">
      <c r="E57" s="8"/>
      <c r="G57" s="70"/>
    </row>
    <row r="58" spans="5:7" x14ac:dyDescent="0.2">
      <c r="E58" s="8"/>
      <c r="G58" s="70"/>
    </row>
    <row r="59" spans="5:7" x14ac:dyDescent="0.2">
      <c r="E59" s="8"/>
      <c r="G59" s="70"/>
    </row>
    <row r="60" spans="5:7" x14ac:dyDescent="0.2">
      <c r="E60" s="8"/>
      <c r="G60" s="70"/>
    </row>
    <row r="61" spans="5:7" x14ac:dyDescent="0.2">
      <c r="E61" s="8"/>
      <c r="G61" s="70"/>
    </row>
    <row r="62" spans="5:7" x14ac:dyDescent="0.2">
      <c r="E62" s="8"/>
      <c r="G62" s="70"/>
    </row>
    <row r="63" spans="5:7" x14ac:dyDescent="0.2">
      <c r="E63" s="8"/>
      <c r="G63" s="70"/>
    </row>
    <row r="64" spans="5:7" x14ac:dyDescent="0.2">
      <c r="E64" s="8"/>
      <c r="G64" s="70"/>
    </row>
    <row r="65" spans="5:7" x14ac:dyDescent="0.2">
      <c r="E65" s="8"/>
      <c r="G65" s="70"/>
    </row>
    <row r="66" spans="5:7" x14ac:dyDescent="0.2">
      <c r="E66" s="8"/>
      <c r="G66" s="70"/>
    </row>
    <row r="67" spans="5:7" x14ac:dyDescent="0.2">
      <c r="E67" s="8"/>
      <c r="G67" s="70"/>
    </row>
    <row r="68" spans="5:7" x14ac:dyDescent="0.2">
      <c r="E68" s="8"/>
      <c r="G68" s="70"/>
    </row>
    <row r="69" spans="5:7" x14ac:dyDescent="0.2">
      <c r="E69" s="8"/>
      <c r="G69" s="70"/>
    </row>
    <row r="70" spans="5:7" x14ac:dyDescent="0.2">
      <c r="E70" s="8"/>
      <c r="G70" s="70"/>
    </row>
    <row r="71" spans="5:7" x14ac:dyDescent="0.2">
      <c r="E71" s="8"/>
      <c r="G71" s="70"/>
    </row>
    <row r="72" spans="5:7" x14ac:dyDescent="0.2">
      <c r="E72" s="8"/>
      <c r="G72" s="70"/>
    </row>
    <row r="73" spans="5:7" x14ac:dyDescent="0.2">
      <c r="E73" s="8"/>
      <c r="G73" s="70"/>
    </row>
    <row r="74" spans="5:7" x14ac:dyDescent="0.2">
      <c r="E74" s="8"/>
      <c r="G74" s="70"/>
    </row>
    <row r="75" spans="5:7" x14ac:dyDescent="0.2">
      <c r="E75" s="8"/>
      <c r="G75" s="70"/>
    </row>
    <row r="76" spans="5:7" x14ac:dyDescent="0.2">
      <c r="E76" s="8"/>
      <c r="G76" s="70"/>
    </row>
    <row r="77" spans="5:7" x14ac:dyDescent="0.2">
      <c r="E77" s="8"/>
      <c r="G77" s="70"/>
    </row>
    <row r="78" spans="5:7" x14ac:dyDescent="0.2">
      <c r="E78" s="8"/>
      <c r="G78" s="70"/>
    </row>
    <row r="79" spans="5:7" x14ac:dyDescent="0.2">
      <c r="E79" s="8"/>
      <c r="G79" s="70"/>
    </row>
    <row r="80" spans="5:7" x14ac:dyDescent="0.2">
      <c r="E80" s="8"/>
      <c r="G80" s="70"/>
    </row>
    <row r="81" spans="5:7" x14ac:dyDescent="0.2">
      <c r="E81" s="8"/>
      <c r="G81" s="70"/>
    </row>
    <row r="82" spans="5:7" x14ac:dyDescent="0.2">
      <c r="E82" s="8"/>
      <c r="G82" s="70"/>
    </row>
    <row r="83" spans="5:7" x14ac:dyDescent="0.2">
      <c r="E83" s="8"/>
      <c r="G83" s="70"/>
    </row>
    <row r="84" spans="5:7" x14ac:dyDescent="0.2">
      <c r="E84" s="8"/>
      <c r="G84" s="70"/>
    </row>
    <row r="85" spans="5:7" x14ac:dyDescent="0.2">
      <c r="E85" s="8"/>
      <c r="G85" s="70"/>
    </row>
    <row r="86" spans="5:7" x14ac:dyDescent="0.2">
      <c r="E86" s="8"/>
      <c r="G86" s="70"/>
    </row>
    <row r="87" spans="5:7" x14ac:dyDescent="0.2">
      <c r="E87" s="8"/>
      <c r="G87" s="70"/>
    </row>
    <row r="88" spans="5:7" x14ac:dyDescent="0.2">
      <c r="E88" s="8"/>
      <c r="G88" s="70"/>
    </row>
    <row r="89" spans="5:7" x14ac:dyDescent="0.2">
      <c r="E89" s="8"/>
      <c r="G89" s="70"/>
    </row>
    <row r="90" spans="5:7" x14ac:dyDescent="0.2">
      <c r="E90" s="8"/>
      <c r="G90" s="70"/>
    </row>
    <row r="91" spans="5:7" x14ac:dyDescent="0.2">
      <c r="E91" s="8"/>
      <c r="G91" s="70"/>
    </row>
    <row r="92" spans="5:7" x14ac:dyDescent="0.2">
      <c r="E92" s="8"/>
      <c r="G92" s="70"/>
    </row>
    <row r="93" spans="5:7" x14ac:dyDescent="0.2">
      <c r="E93" s="8"/>
      <c r="G93" s="70"/>
    </row>
    <row r="94" spans="5:7" x14ac:dyDescent="0.2">
      <c r="E94" s="8"/>
      <c r="G94" s="70"/>
    </row>
    <row r="95" spans="5:7" x14ac:dyDescent="0.2">
      <c r="E95" s="8"/>
      <c r="G95" s="70"/>
    </row>
    <row r="96" spans="5:7" x14ac:dyDescent="0.2">
      <c r="E96" s="8"/>
      <c r="G96" s="70"/>
    </row>
    <row r="97" spans="5:7" x14ac:dyDescent="0.2">
      <c r="E97" s="8"/>
      <c r="G97" s="70"/>
    </row>
    <row r="98" spans="5:7" x14ac:dyDescent="0.2">
      <c r="E98" s="8"/>
      <c r="G98" s="70"/>
    </row>
    <row r="99" spans="5:7" x14ac:dyDescent="0.2">
      <c r="E99" s="8"/>
      <c r="G99" s="70"/>
    </row>
    <row r="100" spans="5:7" x14ac:dyDescent="0.2">
      <c r="E100" s="8"/>
      <c r="G100" s="70"/>
    </row>
    <row r="101" spans="5:7" x14ac:dyDescent="0.2">
      <c r="E101" s="8"/>
      <c r="G101" s="70"/>
    </row>
    <row r="102" spans="5:7" x14ac:dyDescent="0.2">
      <c r="E102" s="8"/>
      <c r="G102" s="70"/>
    </row>
    <row r="103" spans="5:7" x14ac:dyDescent="0.2">
      <c r="E103" s="8"/>
      <c r="G103" s="70"/>
    </row>
    <row r="104" spans="5:7" x14ac:dyDescent="0.2">
      <c r="E104" s="8"/>
      <c r="G104" s="70"/>
    </row>
    <row r="105" spans="5:7" x14ac:dyDescent="0.2">
      <c r="E105" s="8"/>
      <c r="G105" s="70"/>
    </row>
    <row r="106" spans="5:7" x14ac:dyDescent="0.2">
      <c r="E106" s="8"/>
      <c r="G106" s="70"/>
    </row>
    <row r="107" spans="5:7" x14ac:dyDescent="0.2">
      <c r="E107" s="8"/>
      <c r="G107" s="70"/>
    </row>
    <row r="108" spans="5:7" x14ac:dyDescent="0.2">
      <c r="E108" s="8"/>
      <c r="G108" s="70"/>
    </row>
    <row r="109" spans="5:7" x14ac:dyDescent="0.2">
      <c r="E109" s="8"/>
      <c r="G109" s="70"/>
    </row>
    <row r="110" spans="5:7" x14ac:dyDescent="0.2">
      <c r="E110" s="8"/>
      <c r="G110" s="70"/>
    </row>
    <row r="111" spans="5:7" x14ac:dyDescent="0.2">
      <c r="E111" s="8"/>
      <c r="G111" s="70"/>
    </row>
    <row r="112" spans="5:7" x14ac:dyDescent="0.2">
      <c r="E112" s="8"/>
      <c r="G112" s="70"/>
    </row>
    <row r="113" spans="5:7" x14ac:dyDescent="0.2">
      <c r="E113" s="8"/>
      <c r="G113" s="70"/>
    </row>
    <row r="114" spans="5:7" x14ac:dyDescent="0.2">
      <c r="E114" s="8"/>
      <c r="G114" s="70"/>
    </row>
    <row r="115" spans="5:7" x14ac:dyDescent="0.2">
      <c r="E115" s="8"/>
      <c r="G115" s="70"/>
    </row>
    <row r="116" spans="5:7" x14ac:dyDescent="0.2">
      <c r="E116" s="8"/>
      <c r="G116" s="70"/>
    </row>
    <row r="117" spans="5:7" x14ac:dyDescent="0.2">
      <c r="E117" s="8"/>
      <c r="G117" s="70"/>
    </row>
    <row r="118" spans="5:7" x14ac:dyDescent="0.2">
      <c r="E118" s="8"/>
      <c r="G118" s="70"/>
    </row>
    <row r="119" spans="5:7" x14ac:dyDescent="0.2">
      <c r="E119" s="8"/>
      <c r="G119" s="70"/>
    </row>
    <row r="120" spans="5:7" x14ac:dyDescent="0.2">
      <c r="E120" s="8"/>
      <c r="G120" s="70"/>
    </row>
    <row r="121" spans="5:7" x14ac:dyDescent="0.2">
      <c r="E121" s="8"/>
      <c r="G121" s="70"/>
    </row>
    <row r="122" spans="5:7" x14ac:dyDescent="0.2">
      <c r="E122" s="8"/>
      <c r="G122" s="70"/>
    </row>
    <row r="123" spans="5:7" x14ac:dyDescent="0.2">
      <c r="E123" s="8"/>
      <c r="G123" s="70"/>
    </row>
    <row r="124" spans="5:7" x14ac:dyDescent="0.2">
      <c r="E124" s="8"/>
      <c r="G124" s="70"/>
    </row>
    <row r="125" spans="5:7" x14ac:dyDescent="0.2">
      <c r="E125" s="8"/>
      <c r="G125" s="70"/>
    </row>
    <row r="126" spans="5:7" x14ac:dyDescent="0.2">
      <c r="E126" s="8"/>
      <c r="G126" s="70"/>
    </row>
    <row r="127" spans="5:7" x14ac:dyDescent="0.2">
      <c r="E127" s="8"/>
      <c r="G127" s="70"/>
    </row>
    <row r="128" spans="5:7" x14ac:dyDescent="0.2">
      <c r="E128" s="8"/>
      <c r="G128" s="70"/>
    </row>
    <row r="129" spans="5:7" x14ac:dyDescent="0.2">
      <c r="E129" s="8"/>
      <c r="G129" s="70"/>
    </row>
    <row r="130" spans="5:7" x14ac:dyDescent="0.2">
      <c r="E130" s="8"/>
      <c r="G130" s="70"/>
    </row>
    <row r="131" spans="5:7" x14ac:dyDescent="0.2">
      <c r="E131" s="8"/>
      <c r="G131" s="70"/>
    </row>
    <row r="132" spans="5:7" x14ac:dyDescent="0.2">
      <c r="E132" s="8"/>
      <c r="G132" s="70"/>
    </row>
    <row r="133" spans="5:7" x14ac:dyDescent="0.2">
      <c r="E133" s="8"/>
      <c r="G133" s="70"/>
    </row>
    <row r="134" spans="5:7" x14ac:dyDescent="0.2">
      <c r="E134" s="8"/>
      <c r="G134" s="70"/>
    </row>
    <row r="135" spans="5:7" x14ac:dyDescent="0.2">
      <c r="E135" s="8"/>
      <c r="G135" s="70"/>
    </row>
    <row r="136" spans="5:7" x14ac:dyDescent="0.2">
      <c r="E136" s="8"/>
      <c r="G136" s="70"/>
    </row>
    <row r="137" spans="5:7" x14ac:dyDescent="0.2">
      <c r="E137" s="8"/>
      <c r="G137" s="70"/>
    </row>
    <row r="138" spans="5:7" x14ac:dyDescent="0.2">
      <c r="E138" s="8"/>
      <c r="G138" s="70"/>
    </row>
    <row r="139" spans="5:7" x14ac:dyDescent="0.2">
      <c r="E139" s="8"/>
      <c r="G139" s="70"/>
    </row>
    <row r="140" spans="5:7" x14ac:dyDescent="0.2">
      <c r="E140" s="8"/>
      <c r="G140" s="70"/>
    </row>
    <row r="141" spans="5:7" x14ac:dyDescent="0.2">
      <c r="E141" s="8"/>
      <c r="G141" s="70"/>
    </row>
    <row r="142" spans="5:7" x14ac:dyDescent="0.2">
      <c r="E142" s="8"/>
      <c r="G142" s="70"/>
    </row>
    <row r="143" spans="5:7" x14ac:dyDescent="0.2">
      <c r="E143" s="8"/>
      <c r="G143" s="70"/>
    </row>
    <row r="144" spans="5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  <row r="167" spans="5:7" x14ac:dyDescent="0.2">
      <c r="E167" s="8"/>
      <c r="G167" s="70"/>
    </row>
    <row r="168" spans="5:7" x14ac:dyDescent="0.2">
      <c r="E168" s="8"/>
      <c r="G168" s="70"/>
    </row>
    <row r="169" spans="5:7" x14ac:dyDescent="0.2">
      <c r="E169" s="8"/>
      <c r="G169" s="70"/>
    </row>
    <row r="170" spans="5:7" x14ac:dyDescent="0.2">
      <c r="E170" s="8"/>
      <c r="G170" s="70"/>
    </row>
    <row r="171" spans="5:7" x14ac:dyDescent="0.2">
      <c r="E171" s="8"/>
      <c r="G171" s="70"/>
    </row>
    <row r="172" spans="5:7" x14ac:dyDescent="0.2">
      <c r="E172" s="8"/>
      <c r="G172" s="70"/>
    </row>
    <row r="173" spans="5:7" x14ac:dyDescent="0.2">
      <c r="E173" s="8"/>
      <c r="G173" s="70"/>
    </row>
    <row r="174" spans="5:7" x14ac:dyDescent="0.2">
      <c r="E174" s="8"/>
      <c r="G174" s="70"/>
    </row>
    <row r="175" spans="5:7" x14ac:dyDescent="0.2">
      <c r="E175" s="8"/>
      <c r="G175" s="70"/>
    </row>
    <row r="176" spans="5:7" x14ac:dyDescent="0.2">
      <c r="E176" s="8"/>
      <c r="G176" s="70"/>
    </row>
    <row r="177" spans="5:7" x14ac:dyDescent="0.2">
      <c r="E177" s="8"/>
      <c r="G177" s="70"/>
    </row>
    <row r="178" spans="5:7" x14ac:dyDescent="0.2">
      <c r="E178" s="8"/>
      <c r="G178" s="70"/>
    </row>
    <row r="179" spans="5:7" x14ac:dyDescent="0.2">
      <c r="E179" s="8"/>
      <c r="G179" s="70"/>
    </row>
    <row r="180" spans="5:7" x14ac:dyDescent="0.2">
      <c r="E180" s="8"/>
      <c r="G180" s="70"/>
    </row>
    <row r="181" spans="5:7" x14ac:dyDescent="0.2">
      <c r="E181" s="8"/>
      <c r="G181" s="70"/>
    </row>
    <row r="182" spans="5:7" x14ac:dyDescent="0.2">
      <c r="E182" s="8"/>
      <c r="G182" s="70"/>
    </row>
    <row r="183" spans="5:7" x14ac:dyDescent="0.2">
      <c r="E183" s="8"/>
      <c r="G183" s="70"/>
    </row>
    <row r="184" spans="5:7" x14ac:dyDescent="0.2">
      <c r="E184" s="8"/>
      <c r="G184" s="70"/>
    </row>
    <row r="185" spans="5:7" x14ac:dyDescent="0.2">
      <c r="E185" s="8"/>
      <c r="G185" s="70"/>
    </row>
    <row r="186" spans="5:7" x14ac:dyDescent="0.2">
      <c r="E186" s="8"/>
      <c r="G186" s="70"/>
    </row>
    <row r="187" spans="5:7" x14ac:dyDescent="0.2">
      <c r="E187" s="8"/>
      <c r="G187" s="70"/>
    </row>
    <row r="188" spans="5:7" x14ac:dyDescent="0.2">
      <c r="E188" s="8"/>
      <c r="G188" s="70"/>
    </row>
    <row r="189" spans="5:7" x14ac:dyDescent="0.2">
      <c r="E189" s="8"/>
      <c r="G189" s="70"/>
    </row>
    <row r="190" spans="5:7" x14ac:dyDescent="0.2">
      <c r="E190" s="8"/>
      <c r="G190" s="70"/>
    </row>
    <row r="191" spans="5:7" x14ac:dyDescent="0.2">
      <c r="E191" s="8"/>
      <c r="G191" s="70"/>
    </row>
    <row r="192" spans="5:7" x14ac:dyDescent="0.2">
      <c r="E192" s="8"/>
      <c r="G192" s="70"/>
    </row>
    <row r="193" spans="5:7" x14ac:dyDescent="0.2">
      <c r="E193" s="8"/>
      <c r="G193" s="70"/>
    </row>
    <row r="194" spans="5:7" x14ac:dyDescent="0.2">
      <c r="E194" s="8"/>
      <c r="G194" s="70"/>
    </row>
    <row r="195" spans="5:7" x14ac:dyDescent="0.2">
      <c r="E195" s="8"/>
      <c r="G195" s="70"/>
    </row>
    <row r="196" spans="5:7" x14ac:dyDescent="0.2">
      <c r="E196" s="8"/>
      <c r="G196" s="70"/>
    </row>
    <row r="197" spans="5:7" x14ac:dyDescent="0.2">
      <c r="E197" s="8"/>
      <c r="G197" s="70"/>
    </row>
    <row r="198" spans="5:7" x14ac:dyDescent="0.2">
      <c r="E198" s="8"/>
      <c r="G198" s="70"/>
    </row>
    <row r="199" spans="5:7" x14ac:dyDescent="0.2">
      <c r="E199" s="8"/>
      <c r="G199" s="70"/>
    </row>
    <row r="200" spans="5:7" x14ac:dyDescent="0.2">
      <c r="E200" s="8"/>
      <c r="G200" s="70"/>
    </row>
    <row r="201" spans="5:7" x14ac:dyDescent="0.2">
      <c r="E201" s="8"/>
      <c r="G201" s="70"/>
    </row>
    <row r="202" spans="5:7" x14ac:dyDescent="0.2">
      <c r="E202" s="8"/>
      <c r="G202" s="70"/>
    </row>
    <row r="203" spans="5:7" x14ac:dyDescent="0.2">
      <c r="E203" s="8"/>
      <c r="G203" s="70"/>
    </row>
    <row r="204" spans="5:7" x14ac:dyDescent="0.2">
      <c r="E204" s="8"/>
      <c r="G204" s="70"/>
    </row>
    <row r="205" spans="5:7" x14ac:dyDescent="0.2">
      <c r="E205" s="8"/>
      <c r="G205" s="70"/>
    </row>
    <row r="206" spans="5:7" x14ac:dyDescent="0.2">
      <c r="E206" s="8"/>
      <c r="G206" s="70"/>
    </row>
    <row r="207" spans="5:7" x14ac:dyDescent="0.2">
      <c r="E207" s="8"/>
      <c r="G207" s="70"/>
    </row>
    <row r="208" spans="5:7" x14ac:dyDescent="0.2">
      <c r="E208" s="8"/>
      <c r="G208" s="70"/>
    </row>
    <row r="209" spans="5:7" x14ac:dyDescent="0.2">
      <c r="E209" s="8"/>
      <c r="G209" s="70"/>
    </row>
    <row r="210" spans="5:7" x14ac:dyDescent="0.2">
      <c r="E210" s="8"/>
      <c r="G210" s="70"/>
    </row>
    <row r="211" spans="5:7" x14ac:dyDescent="0.2">
      <c r="E211" s="8"/>
      <c r="G211" s="70"/>
    </row>
    <row r="212" spans="5:7" x14ac:dyDescent="0.2">
      <c r="E212" s="8"/>
      <c r="G212" s="70"/>
    </row>
    <row r="213" spans="5:7" x14ac:dyDescent="0.2">
      <c r="E213" s="8"/>
      <c r="G213" s="70"/>
    </row>
    <row r="214" spans="5:7" x14ac:dyDescent="0.2">
      <c r="E214" s="8"/>
      <c r="G214" s="70"/>
    </row>
    <row r="215" spans="5:7" x14ac:dyDescent="0.2">
      <c r="E215" s="8"/>
      <c r="G215" s="70"/>
    </row>
    <row r="216" spans="5:7" x14ac:dyDescent="0.2">
      <c r="E216" s="8"/>
      <c r="G216" s="70"/>
    </row>
    <row r="217" spans="5:7" x14ac:dyDescent="0.2">
      <c r="E217" s="8"/>
      <c r="G217" s="70"/>
    </row>
    <row r="218" spans="5:7" x14ac:dyDescent="0.2">
      <c r="E218" s="8"/>
      <c r="G218" s="70"/>
    </row>
    <row r="219" spans="5:7" x14ac:dyDescent="0.2">
      <c r="E219" s="8"/>
      <c r="G219" s="70"/>
    </row>
    <row r="220" spans="5:7" x14ac:dyDescent="0.2">
      <c r="E220" s="8"/>
      <c r="G220" s="70"/>
    </row>
    <row r="221" spans="5:7" x14ac:dyDescent="0.2">
      <c r="E221" s="8"/>
      <c r="G221" s="70"/>
    </row>
    <row r="222" spans="5:7" x14ac:dyDescent="0.2">
      <c r="E222" s="8"/>
      <c r="G222" s="70"/>
    </row>
    <row r="223" spans="5:7" x14ac:dyDescent="0.2">
      <c r="E223" s="8"/>
      <c r="G223" s="70"/>
    </row>
    <row r="224" spans="5:7" x14ac:dyDescent="0.2">
      <c r="E224" s="8"/>
      <c r="G224" s="70"/>
    </row>
    <row r="225" spans="5:7" x14ac:dyDescent="0.2">
      <c r="E225" s="8"/>
      <c r="G225" s="70"/>
    </row>
    <row r="226" spans="5:7" x14ac:dyDescent="0.2">
      <c r="E226" s="8"/>
      <c r="G226" s="70"/>
    </row>
    <row r="227" spans="5:7" x14ac:dyDescent="0.2">
      <c r="E227" s="8"/>
      <c r="G227" s="70"/>
    </row>
    <row r="228" spans="5:7" x14ac:dyDescent="0.2">
      <c r="E228" s="8"/>
      <c r="G228" s="70"/>
    </row>
    <row r="229" spans="5:7" x14ac:dyDescent="0.2">
      <c r="E229" s="8"/>
      <c r="G229" s="70"/>
    </row>
    <row r="230" spans="5:7" x14ac:dyDescent="0.2">
      <c r="E230" s="8"/>
      <c r="G230" s="70"/>
    </row>
    <row r="231" spans="5:7" x14ac:dyDescent="0.2">
      <c r="E231" s="8"/>
      <c r="G231" s="70"/>
    </row>
    <row r="232" spans="5:7" x14ac:dyDescent="0.2">
      <c r="E232" s="8"/>
      <c r="G232" s="70"/>
    </row>
    <row r="233" spans="5:7" x14ac:dyDescent="0.2">
      <c r="E233" s="8"/>
      <c r="G233" s="70"/>
    </row>
    <row r="234" spans="5:7" x14ac:dyDescent="0.2">
      <c r="E234" s="8"/>
      <c r="G234" s="70"/>
    </row>
    <row r="235" spans="5:7" x14ac:dyDescent="0.2">
      <c r="E235" s="8"/>
      <c r="G235" s="70"/>
    </row>
    <row r="236" spans="5:7" x14ac:dyDescent="0.2">
      <c r="E236" s="8"/>
      <c r="G236" s="70"/>
    </row>
    <row r="237" spans="5:7" x14ac:dyDescent="0.2">
      <c r="E237" s="8"/>
      <c r="G237" s="70"/>
    </row>
    <row r="238" spans="5:7" x14ac:dyDescent="0.2">
      <c r="E238" s="8"/>
      <c r="G238" s="70"/>
    </row>
    <row r="239" spans="5:7" x14ac:dyDescent="0.2">
      <c r="E239" s="8"/>
      <c r="G239" s="70"/>
    </row>
    <row r="240" spans="5:7" x14ac:dyDescent="0.2">
      <c r="E240" s="8"/>
      <c r="G240" s="70"/>
    </row>
    <row r="241" spans="5:7" x14ac:dyDescent="0.2">
      <c r="E241" s="8"/>
      <c r="G241" s="70"/>
    </row>
  </sheetData>
  <mergeCells count="2">
    <mergeCell ref="B1:C1"/>
    <mergeCell ref="B16:I16"/>
  </mergeCells>
  <conditionalFormatting sqref="G1:G3 G5:G15 G17:G56">
    <cfRule type="cellIs" dxfId="2" priority="2" stopIfTrue="1" operator="between">
      <formula>0.009</formula>
      <formula>-0.009</formula>
    </cfRule>
  </conditionalFormatting>
  <hyperlinks>
    <hyperlink ref="A2" location="Index!A1" display="-" xr:uid="{9367BCB3-E697-495A-9BF1-E4DE1964BF66}"/>
  </hyperlinks>
  <pageMargins left="0.7" right="0.7" top="0.75" bottom="0.75" header="0.3" footer="0.3"/>
  <pageSetup paperSize="9" scale="61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53" min="1" max="8" man="1"/>
  </rowBreaks>
  <colBreaks count="1" manualBreakCount="1">
    <brk id="9" max="24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BD82-38A6-4C0F-BC7F-627DA1F2FE82}">
  <dimension ref="A1:K167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28515625" style="8" bestFit="1" customWidth="1"/>
    <col min="4" max="4" width="13.7109375" style="8" bestFit="1" customWidth="1"/>
    <col min="5" max="5" width="13.7109375" style="9" bestFit="1" customWidth="1"/>
    <col min="6" max="6" width="12.7109375" style="11" customWidth="1"/>
    <col min="7" max="7" width="9" style="18" customWidth="1"/>
    <col min="8" max="8" width="11.85546875" style="14" bestFit="1" customWidth="1"/>
    <col min="9" max="9" width="11.5703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14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33.7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270</v>
      </c>
      <c r="C5" s="34"/>
      <c r="D5" s="34"/>
      <c r="E5" s="35"/>
      <c r="F5" s="36"/>
      <c r="G5" s="37"/>
      <c r="H5" s="38"/>
      <c r="I5" s="38"/>
    </row>
    <row r="6" spans="1:11" x14ac:dyDescent="0.2">
      <c r="B6" s="33" t="s">
        <v>271</v>
      </c>
      <c r="C6" s="34"/>
      <c r="D6" s="34"/>
      <c r="E6" s="35"/>
      <c r="F6" s="36"/>
      <c r="G6" s="37"/>
      <c r="H6" s="38"/>
      <c r="I6" s="38"/>
    </row>
    <row r="7" spans="1:11" x14ac:dyDescent="0.2">
      <c r="B7" s="34" t="s">
        <v>272</v>
      </c>
      <c r="C7" s="34" t="s">
        <v>273</v>
      </c>
      <c r="D7" s="34" t="s">
        <v>274</v>
      </c>
      <c r="E7" s="39">
        <v>2500</v>
      </c>
      <c r="F7" s="36">
        <v>2520.8325</v>
      </c>
      <c r="G7" s="37">
        <v>7.4988230928344803</v>
      </c>
      <c r="H7" s="40">
        <v>6.9500000000000006E-2</v>
      </c>
      <c r="I7" s="41"/>
    </row>
    <row r="8" spans="1:11" x14ac:dyDescent="0.2">
      <c r="B8" s="34" t="s">
        <v>275</v>
      </c>
      <c r="C8" s="34" t="s">
        <v>276</v>
      </c>
      <c r="D8" s="34" t="s">
        <v>274</v>
      </c>
      <c r="E8" s="39">
        <v>250</v>
      </c>
      <c r="F8" s="36">
        <v>2489.2624999999998</v>
      </c>
      <c r="G8" s="37">
        <v>7.4049105282191103</v>
      </c>
      <c r="H8" s="40">
        <v>7.1099999999999997E-2</v>
      </c>
      <c r="I8" s="41"/>
    </row>
    <row r="9" spans="1:11" x14ac:dyDescent="0.2">
      <c r="B9" s="33" t="s">
        <v>60</v>
      </c>
      <c r="C9" s="33"/>
      <c r="D9" s="33"/>
      <c r="E9" s="42"/>
      <c r="F9" s="46">
        <f>SUM(F6:F8)</f>
        <v>5010.0949999999993</v>
      </c>
      <c r="G9" s="47">
        <f>SUM(G6:G8)</f>
        <v>14.90373362105359</v>
      </c>
      <c r="H9" s="45"/>
      <c r="I9" s="45"/>
    </row>
    <row r="10" spans="1:11" x14ac:dyDescent="0.2">
      <c r="B10" s="48" t="s">
        <v>277</v>
      </c>
      <c r="C10" s="61"/>
      <c r="D10" s="61"/>
      <c r="E10" s="62"/>
      <c r="F10" s="63"/>
      <c r="G10" s="64"/>
      <c r="H10" s="38"/>
      <c r="I10" s="38"/>
    </row>
    <row r="11" spans="1:11" x14ac:dyDescent="0.2">
      <c r="B11" s="33" t="s">
        <v>60</v>
      </c>
      <c r="C11" s="33"/>
      <c r="D11" s="33"/>
      <c r="E11" s="42"/>
      <c r="F11" s="65" t="s">
        <v>278</v>
      </c>
      <c r="G11" s="66" t="s">
        <v>278</v>
      </c>
      <c r="H11" s="45"/>
      <c r="I11" s="45"/>
    </row>
    <row r="12" spans="1:11" x14ac:dyDescent="0.2">
      <c r="B12" s="48" t="s">
        <v>102</v>
      </c>
      <c r="C12" s="48"/>
      <c r="D12" s="48"/>
      <c r="E12" s="49"/>
      <c r="F12" s="67">
        <f>F9</f>
        <v>5010.0949999999993</v>
      </c>
      <c r="G12" s="68">
        <f>G9</f>
        <v>14.90373362105359</v>
      </c>
      <c r="H12" s="45"/>
      <c r="I12" s="45"/>
    </row>
    <row r="13" spans="1:11" x14ac:dyDescent="0.2">
      <c r="B13" s="33" t="s">
        <v>17</v>
      </c>
      <c r="C13" s="34"/>
      <c r="D13" s="34"/>
      <c r="E13" s="35"/>
      <c r="F13" s="36"/>
      <c r="G13" s="37"/>
      <c r="H13" s="38"/>
      <c r="I13" s="38"/>
    </row>
    <row r="14" spans="1:11" x14ac:dyDescent="0.2">
      <c r="B14" s="33" t="s">
        <v>18</v>
      </c>
      <c r="C14" s="34"/>
      <c r="D14" s="34"/>
      <c r="E14" s="35"/>
      <c r="F14" s="36"/>
      <c r="G14" s="37"/>
      <c r="H14" s="38"/>
      <c r="I14" s="38"/>
    </row>
    <row r="15" spans="1:11" x14ac:dyDescent="0.2">
      <c r="B15" s="34" t="s">
        <v>279</v>
      </c>
      <c r="C15" s="34" t="s">
        <v>280</v>
      </c>
      <c r="D15" s="34" t="s">
        <v>29</v>
      </c>
      <c r="E15" s="39">
        <v>500</v>
      </c>
      <c r="F15" s="36">
        <v>2495.7049999999999</v>
      </c>
      <c r="G15" s="37">
        <v>7.42407529532505</v>
      </c>
      <c r="H15" s="40">
        <v>5.7104000000000002E-2</v>
      </c>
      <c r="I15" s="41"/>
    </row>
    <row r="16" spans="1:11" x14ac:dyDescent="0.2">
      <c r="B16" s="34" t="s">
        <v>143</v>
      </c>
      <c r="C16" s="34" t="s">
        <v>144</v>
      </c>
      <c r="D16" s="34" t="s">
        <v>92</v>
      </c>
      <c r="E16" s="39">
        <v>500</v>
      </c>
      <c r="F16" s="36">
        <v>2493.6574999999998</v>
      </c>
      <c r="G16" s="37">
        <v>7.4179845136953402</v>
      </c>
      <c r="H16" s="40">
        <v>5.8022999999999998E-2</v>
      </c>
      <c r="I16" s="41"/>
    </row>
    <row r="17" spans="2:9" x14ac:dyDescent="0.2">
      <c r="B17" s="34" t="s">
        <v>281</v>
      </c>
      <c r="C17" s="34" t="s">
        <v>282</v>
      </c>
      <c r="D17" s="34" t="s">
        <v>92</v>
      </c>
      <c r="E17" s="39">
        <v>500</v>
      </c>
      <c r="F17" s="36">
        <v>2351.4175</v>
      </c>
      <c r="G17" s="37">
        <v>6.9948573932996903</v>
      </c>
      <c r="H17" s="40">
        <v>6.8439E-2</v>
      </c>
      <c r="I17" s="41"/>
    </row>
    <row r="18" spans="2:9" x14ac:dyDescent="0.2">
      <c r="B18" s="34" t="s">
        <v>283</v>
      </c>
      <c r="C18" s="34" t="s">
        <v>284</v>
      </c>
      <c r="D18" s="34" t="s">
        <v>29</v>
      </c>
      <c r="E18" s="39">
        <v>500</v>
      </c>
      <c r="F18" s="36">
        <v>2350.7674999999999</v>
      </c>
      <c r="G18" s="37">
        <v>6.9929238118299404</v>
      </c>
      <c r="H18" s="40">
        <v>6.8151000000000003E-2</v>
      </c>
      <c r="I18" s="41"/>
    </row>
    <row r="19" spans="2:9" x14ac:dyDescent="0.2">
      <c r="B19" s="34" t="s">
        <v>285</v>
      </c>
      <c r="C19" s="34" t="s">
        <v>286</v>
      </c>
      <c r="D19" s="34" t="s">
        <v>29</v>
      </c>
      <c r="E19" s="39">
        <v>500</v>
      </c>
      <c r="F19" s="36">
        <v>2349.645</v>
      </c>
      <c r="G19" s="37">
        <v>6.9895846653687101</v>
      </c>
      <c r="H19" s="40">
        <v>6.7699999999999996E-2</v>
      </c>
      <c r="I19" s="41"/>
    </row>
    <row r="20" spans="2:9" x14ac:dyDescent="0.2">
      <c r="B20" s="34" t="s">
        <v>287</v>
      </c>
      <c r="C20" s="34" t="s">
        <v>288</v>
      </c>
      <c r="D20" s="34" t="s">
        <v>29</v>
      </c>
      <c r="E20" s="39">
        <v>500</v>
      </c>
      <c r="F20" s="36">
        <v>2349.5300000000002</v>
      </c>
      <c r="G20" s="37">
        <v>6.9892425701856098</v>
      </c>
      <c r="H20" s="40">
        <v>6.8150000000000002E-2</v>
      </c>
      <c r="I20" s="41"/>
    </row>
    <row r="21" spans="2:9" x14ac:dyDescent="0.2">
      <c r="B21" s="34" t="s">
        <v>289</v>
      </c>
      <c r="C21" s="34" t="s">
        <v>290</v>
      </c>
      <c r="D21" s="34" t="s">
        <v>29</v>
      </c>
      <c r="E21" s="39">
        <v>500</v>
      </c>
      <c r="F21" s="36">
        <v>2345.2649999999999</v>
      </c>
      <c r="G21" s="37">
        <v>6.9765553010033301</v>
      </c>
      <c r="H21" s="40">
        <v>6.9400000000000003E-2</v>
      </c>
      <c r="I21" s="41"/>
    </row>
    <row r="22" spans="2:9" x14ac:dyDescent="0.2">
      <c r="B22" s="34" t="s">
        <v>291</v>
      </c>
      <c r="C22" s="34" t="s">
        <v>292</v>
      </c>
      <c r="D22" s="34" t="s">
        <v>29</v>
      </c>
      <c r="E22" s="39">
        <v>500</v>
      </c>
      <c r="F22" s="36">
        <v>2342.0250000000001</v>
      </c>
      <c r="G22" s="37">
        <v>6.9669171410618</v>
      </c>
      <c r="H22" s="40">
        <v>6.8199999999999997E-2</v>
      </c>
      <c r="I22" s="41"/>
    </row>
    <row r="23" spans="2:9" x14ac:dyDescent="0.2">
      <c r="B23" s="34" t="s">
        <v>36</v>
      </c>
      <c r="C23" s="34" t="s">
        <v>37</v>
      </c>
      <c r="D23" s="34" t="s">
        <v>29</v>
      </c>
      <c r="E23" s="39">
        <v>400</v>
      </c>
      <c r="F23" s="36">
        <v>1999.402</v>
      </c>
      <c r="G23" s="37">
        <v>5.9477025504310399</v>
      </c>
      <c r="H23" s="40">
        <v>5.4584000000000001E-2</v>
      </c>
      <c r="I23" s="41"/>
    </row>
    <row r="24" spans="2:9" x14ac:dyDescent="0.2">
      <c r="B24" s="33" t="s">
        <v>60</v>
      </c>
      <c r="C24" s="33"/>
      <c r="D24" s="33"/>
      <c r="E24" s="42"/>
      <c r="F24" s="43">
        <f>SUM(F14:F23)</f>
        <v>21077.414499999999</v>
      </c>
      <c r="G24" s="44">
        <f>SUM(G14:G23)</f>
        <v>62.699843242200508</v>
      </c>
      <c r="H24" s="45"/>
      <c r="I24" s="45"/>
    </row>
    <row r="25" spans="2:9" x14ac:dyDescent="0.2">
      <c r="B25" s="33" t="s">
        <v>61</v>
      </c>
      <c r="C25" s="34"/>
      <c r="D25" s="34"/>
      <c r="E25" s="35"/>
      <c r="F25" s="36"/>
      <c r="G25" s="37"/>
      <c r="H25" s="38"/>
      <c r="I25" s="38"/>
    </row>
    <row r="26" spans="2:9" x14ac:dyDescent="0.2">
      <c r="B26" s="34" t="s">
        <v>233</v>
      </c>
      <c r="C26" s="34" t="s">
        <v>234</v>
      </c>
      <c r="D26" s="34" t="s">
        <v>29</v>
      </c>
      <c r="E26" s="39">
        <v>500</v>
      </c>
      <c r="F26" s="36">
        <v>2495.2624999999998</v>
      </c>
      <c r="G26" s="37">
        <v>7.4227589725552603</v>
      </c>
      <c r="H26" s="40">
        <v>6.2998999999999999E-2</v>
      </c>
      <c r="I26" s="41"/>
    </row>
    <row r="27" spans="2:9" x14ac:dyDescent="0.2">
      <c r="B27" s="33" t="s">
        <v>60</v>
      </c>
      <c r="C27" s="33"/>
      <c r="D27" s="33"/>
      <c r="E27" s="42"/>
      <c r="F27" s="43">
        <f>SUM(F25:F26)</f>
        <v>2495.2624999999998</v>
      </c>
      <c r="G27" s="44">
        <f>SUM(G25:G26)</f>
        <v>7.4227589725552603</v>
      </c>
      <c r="H27" s="45"/>
      <c r="I27" s="45"/>
    </row>
    <row r="28" spans="2:9" x14ac:dyDescent="0.2">
      <c r="B28" s="33" t="s">
        <v>95</v>
      </c>
      <c r="C28" s="34"/>
      <c r="D28" s="34"/>
      <c r="E28" s="35"/>
      <c r="F28" s="36"/>
      <c r="G28" s="37"/>
      <c r="H28" s="38"/>
      <c r="I28" s="38"/>
    </row>
    <row r="29" spans="2:9" x14ac:dyDescent="0.2">
      <c r="B29" s="34" t="s">
        <v>261</v>
      </c>
      <c r="C29" s="34" t="s">
        <v>262</v>
      </c>
      <c r="D29" s="34" t="s">
        <v>106</v>
      </c>
      <c r="E29" s="39">
        <v>2500000</v>
      </c>
      <c r="F29" s="36">
        <v>2471.1149999999998</v>
      </c>
      <c r="G29" s="37">
        <v>7.3509264209540603</v>
      </c>
      <c r="H29" s="40">
        <v>5.2675E-2</v>
      </c>
      <c r="I29" s="41"/>
    </row>
    <row r="30" spans="2:9" x14ac:dyDescent="0.2">
      <c r="B30" s="34" t="s">
        <v>237</v>
      </c>
      <c r="C30" s="34" t="s">
        <v>238</v>
      </c>
      <c r="D30" s="34" t="s">
        <v>106</v>
      </c>
      <c r="E30" s="39">
        <v>2000000</v>
      </c>
      <c r="F30" s="36">
        <v>1979.316</v>
      </c>
      <c r="G30" s="37">
        <v>5.8879519082750598</v>
      </c>
      <c r="H30" s="40">
        <v>5.2249999999999998E-2</v>
      </c>
      <c r="I30" s="41"/>
    </row>
    <row r="31" spans="2:9" x14ac:dyDescent="0.2">
      <c r="B31" s="33" t="s">
        <v>60</v>
      </c>
      <c r="C31" s="33"/>
      <c r="D31" s="33"/>
      <c r="E31" s="42"/>
      <c r="F31" s="46">
        <f>SUM(F28:F30)</f>
        <v>4450.4309999999996</v>
      </c>
      <c r="G31" s="47">
        <f>SUM(G28:G30)</f>
        <v>13.23887832922912</v>
      </c>
      <c r="H31" s="45"/>
      <c r="I31" s="45"/>
    </row>
    <row r="32" spans="2:9" x14ac:dyDescent="0.2">
      <c r="B32" s="48" t="s">
        <v>102</v>
      </c>
      <c r="C32" s="48"/>
      <c r="D32" s="48"/>
      <c r="E32" s="49"/>
      <c r="F32" s="50">
        <f>+F24+F27+F31</f>
        <v>28023.108</v>
      </c>
      <c r="G32" s="51">
        <f>+G24+G27+G31</f>
        <v>83.361480543984896</v>
      </c>
      <c r="H32" s="45"/>
      <c r="I32" s="45"/>
    </row>
    <row r="33" spans="2:9" x14ac:dyDescent="0.2">
      <c r="B33" s="33"/>
      <c r="C33" s="34"/>
      <c r="D33" s="34"/>
      <c r="E33" s="35"/>
      <c r="F33" s="36"/>
      <c r="G33" s="37"/>
      <c r="H33" s="38"/>
      <c r="I33" s="38"/>
    </row>
    <row r="34" spans="2:9" x14ac:dyDescent="0.2">
      <c r="B34" s="33" t="s">
        <v>110</v>
      </c>
      <c r="C34" s="33"/>
      <c r="D34" s="33"/>
      <c r="E34" s="42"/>
      <c r="F34" s="43">
        <v>241.847488</v>
      </c>
      <c r="G34" s="44">
        <v>0.71943357123426899</v>
      </c>
      <c r="H34" s="40">
        <v>4.8599999999999997E-2</v>
      </c>
      <c r="I34" s="40"/>
    </row>
    <row r="35" spans="2:9" x14ac:dyDescent="0.2">
      <c r="B35" s="34"/>
      <c r="C35" s="34"/>
      <c r="D35" s="34"/>
      <c r="E35" s="35"/>
      <c r="F35" s="36"/>
      <c r="G35" s="37"/>
      <c r="H35" s="38"/>
      <c r="I35" s="38"/>
    </row>
    <row r="36" spans="2:9" x14ac:dyDescent="0.2">
      <c r="B36" s="57" t="s">
        <v>112</v>
      </c>
      <c r="C36" s="57"/>
      <c r="D36" s="57"/>
      <c r="E36" s="58"/>
      <c r="F36" s="43">
        <f>F37-(F9+F24+F27+F31+F34)</f>
        <v>341.32462569999916</v>
      </c>
      <c r="G36" s="44">
        <f>G37-(G9+G24+G27+G31+G34)</f>
        <v>1.0153522637272658</v>
      </c>
      <c r="H36" s="45"/>
      <c r="I36" s="45"/>
    </row>
    <row r="37" spans="2:9" x14ac:dyDescent="0.2">
      <c r="B37" s="52" t="s">
        <v>111</v>
      </c>
      <c r="C37" s="52"/>
      <c r="D37" s="52"/>
      <c r="E37" s="53"/>
      <c r="F37" s="54">
        <v>33616.3751137</v>
      </c>
      <c r="G37" s="55">
        <v>100</v>
      </c>
      <c r="H37" s="56"/>
      <c r="I37" s="56"/>
    </row>
    <row r="39" spans="2:9" x14ac:dyDescent="0.2">
      <c r="B39" s="26" t="s">
        <v>114</v>
      </c>
    </row>
    <row r="40" spans="2:9" ht="39.950000000000003" customHeight="1" x14ac:dyDescent="0.2">
      <c r="B40" s="77" t="s">
        <v>115</v>
      </c>
      <c r="C40" s="77"/>
      <c r="D40" s="77"/>
      <c r="E40" s="77"/>
      <c r="F40" s="77"/>
      <c r="G40" s="77"/>
      <c r="H40" s="77"/>
      <c r="I40" s="77"/>
    </row>
    <row r="42" spans="2:9" x14ac:dyDescent="0.2">
      <c r="B42" s="26" t="s">
        <v>116</v>
      </c>
      <c r="E42" s="8"/>
      <c r="G42" s="70"/>
    </row>
    <row r="43" spans="2:9" x14ac:dyDescent="0.2">
      <c r="E43" s="8"/>
      <c r="G43" s="70"/>
    </row>
    <row r="44" spans="2:9" x14ac:dyDescent="0.2">
      <c r="E44" s="8"/>
      <c r="G44" s="70"/>
    </row>
    <row r="45" spans="2:9" x14ac:dyDescent="0.2">
      <c r="E45" s="8"/>
      <c r="G45" s="70"/>
    </row>
    <row r="46" spans="2:9" x14ac:dyDescent="0.2">
      <c r="E46" s="8"/>
      <c r="G46" s="70"/>
    </row>
    <row r="47" spans="2:9" x14ac:dyDescent="0.2">
      <c r="E47" s="8"/>
      <c r="G47" s="70"/>
    </row>
    <row r="48" spans="2:9" x14ac:dyDescent="0.2">
      <c r="E48" s="8"/>
      <c r="G48" s="70"/>
    </row>
    <row r="49" spans="2:7" x14ac:dyDescent="0.2">
      <c r="E49" s="8"/>
      <c r="G49" s="70"/>
    </row>
    <row r="50" spans="2:7" x14ac:dyDescent="0.2">
      <c r="E50" s="8"/>
      <c r="G50" s="70"/>
    </row>
    <row r="51" spans="2:7" x14ac:dyDescent="0.2">
      <c r="E51" s="8"/>
      <c r="G51" s="70"/>
    </row>
    <row r="52" spans="2:7" x14ac:dyDescent="0.2">
      <c r="E52" s="8"/>
      <c r="G52" s="70"/>
    </row>
    <row r="53" spans="2:7" x14ac:dyDescent="0.2">
      <c r="E53" s="8"/>
      <c r="G53" s="70"/>
    </row>
    <row r="54" spans="2:7" x14ac:dyDescent="0.2">
      <c r="E54" s="8"/>
      <c r="G54" s="70"/>
    </row>
    <row r="55" spans="2:7" x14ac:dyDescent="0.2">
      <c r="E55" s="8"/>
      <c r="G55" s="70"/>
    </row>
    <row r="56" spans="2:7" x14ac:dyDescent="0.2">
      <c r="E56" s="8"/>
      <c r="G56" s="70"/>
    </row>
    <row r="57" spans="2:7" x14ac:dyDescent="0.2">
      <c r="E57" s="8"/>
      <c r="G57" s="70"/>
    </row>
    <row r="58" spans="2:7" x14ac:dyDescent="0.2">
      <c r="E58" s="8"/>
      <c r="G58" s="70"/>
    </row>
    <row r="59" spans="2:7" x14ac:dyDescent="0.2">
      <c r="E59" s="8"/>
      <c r="G59" s="70"/>
    </row>
    <row r="60" spans="2:7" x14ac:dyDescent="0.2">
      <c r="E60" s="8"/>
      <c r="G60" s="70"/>
    </row>
    <row r="61" spans="2:7" x14ac:dyDescent="0.2">
      <c r="E61" s="8"/>
      <c r="G61" s="70"/>
    </row>
    <row r="62" spans="2:7" x14ac:dyDescent="0.2">
      <c r="E62" s="8"/>
      <c r="G62" s="70"/>
    </row>
    <row r="63" spans="2:7" x14ac:dyDescent="0.2">
      <c r="E63" s="8"/>
      <c r="G63" s="70"/>
    </row>
    <row r="64" spans="2:7" x14ac:dyDescent="0.2">
      <c r="B64" s="26" t="s">
        <v>308</v>
      </c>
      <c r="E64" s="8"/>
      <c r="G64" s="70"/>
    </row>
    <row r="65" spans="2:7" x14ac:dyDescent="0.2">
      <c r="B65" s="26" t="s">
        <v>313</v>
      </c>
      <c r="E65" s="8"/>
      <c r="G65" s="70"/>
    </row>
    <row r="66" spans="2:7" x14ac:dyDescent="0.2">
      <c r="E66" s="8"/>
      <c r="G66" s="70"/>
    </row>
    <row r="67" spans="2:7" x14ac:dyDescent="0.2">
      <c r="E67" s="8"/>
      <c r="G67" s="70"/>
    </row>
    <row r="68" spans="2:7" x14ac:dyDescent="0.2">
      <c r="E68" s="8"/>
      <c r="G68" s="70"/>
    </row>
    <row r="69" spans="2:7" x14ac:dyDescent="0.2">
      <c r="E69" s="8"/>
      <c r="G69" s="70"/>
    </row>
    <row r="70" spans="2:7" x14ac:dyDescent="0.2">
      <c r="E70" s="8"/>
      <c r="G70" s="70"/>
    </row>
    <row r="71" spans="2:7" x14ac:dyDescent="0.2">
      <c r="E71" s="8"/>
      <c r="G71" s="70"/>
    </row>
    <row r="72" spans="2:7" x14ac:dyDescent="0.2">
      <c r="E72" s="8"/>
      <c r="G72" s="70"/>
    </row>
    <row r="73" spans="2:7" x14ac:dyDescent="0.2">
      <c r="E73" s="8"/>
      <c r="G73" s="70"/>
    </row>
    <row r="74" spans="2:7" x14ac:dyDescent="0.2">
      <c r="E74" s="8"/>
      <c r="G74" s="70"/>
    </row>
    <row r="75" spans="2:7" x14ac:dyDescent="0.2">
      <c r="E75" s="8"/>
      <c r="G75" s="70"/>
    </row>
    <row r="76" spans="2:7" x14ac:dyDescent="0.2">
      <c r="E76" s="8"/>
      <c r="G76" s="70"/>
    </row>
    <row r="77" spans="2:7" x14ac:dyDescent="0.2">
      <c r="E77" s="8"/>
      <c r="G77" s="70"/>
    </row>
    <row r="78" spans="2:7" x14ac:dyDescent="0.2">
      <c r="E78" s="8"/>
      <c r="G78" s="70"/>
    </row>
    <row r="79" spans="2:7" x14ac:dyDescent="0.2">
      <c r="E79" s="8"/>
      <c r="G79" s="70"/>
    </row>
    <row r="80" spans="2:7" x14ac:dyDescent="0.2">
      <c r="E80" s="8"/>
      <c r="G80" s="70"/>
    </row>
    <row r="81" spans="5:7" x14ac:dyDescent="0.2">
      <c r="E81" s="8"/>
      <c r="G81" s="70"/>
    </row>
    <row r="82" spans="5:7" x14ac:dyDescent="0.2">
      <c r="E82" s="8"/>
      <c r="G82" s="70"/>
    </row>
    <row r="83" spans="5:7" x14ac:dyDescent="0.2">
      <c r="E83" s="8"/>
      <c r="G83" s="70"/>
    </row>
    <row r="84" spans="5:7" x14ac:dyDescent="0.2">
      <c r="E84" s="8"/>
      <c r="G84" s="70"/>
    </row>
    <row r="85" spans="5:7" x14ac:dyDescent="0.2">
      <c r="E85" s="8"/>
      <c r="G85" s="70"/>
    </row>
    <row r="86" spans="5:7" x14ac:dyDescent="0.2">
      <c r="E86" s="8"/>
      <c r="G86" s="70"/>
    </row>
    <row r="87" spans="5:7" x14ac:dyDescent="0.2">
      <c r="E87" s="8"/>
      <c r="G87" s="70"/>
    </row>
    <row r="88" spans="5:7" x14ac:dyDescent="0.2">
      <c r="E88" s="8"/>
      <c r="G88" s="70"/>
    </row>
    <row r="89" spans="5:7" x14ac:dyDescent="0.2">
      <c r="E89" s="8"/>
      <c r="G89" s="70"/>
    </row>
    <row r="90" spans="5:7" x14ac:dyDescent="0.2">
      <c r="E90" s="8"/>
      <c r="G90" s="70"/>
    </row>
    <row r="91" spans="5:7" x14ac:dyDescent="0.2">
      <c r="E91" s="8"/>
      <c r="G91" s="70"/>
    </row>
    <row r="92" spans="5:7" x14ac:dyDescent="0.2">
      <c r="E92" s="8"/>
      <c r="G92" s="70"/>
    </row>
    <row r="93" spans="5:7" x14ac:dyDescent="0.2">
      <c r="E93" s="8"/>
      <c r="G93" s="70"/>
    </row>
    <row r="94" spans="5:7" x14ac:dyDescent="0.2">
      <c r="E94" s="8"/>
      <c r="G94" s="70"/>
    </row>
    <row r="95" spans="5:7" x14ac:dyDescent="0.2">
      <c r="E95" s="8"/>
      <c r="G95" s="70"/>
    </row>
    <row r="96" spans="5:7" x14ac:dyDescent="0.2">
      <c r="E96" s="8"/>
      <c r="G96" s="70"/>
    </row>
    <row r="97" spans="5:7" x14ac:dyDescent="0.2">
      <c r="E97" s="8"/>
      <c r="G97" s="70"/>
    </row>
    <row r="98" spans="5:7" x14ac:dyDescent="0.2">
      <c r="E98" s="8"/>
      <c r="G98" s="70"/>
    </row>
    <row r="99" spans="5:7" x14ac:dyDescent="0.2">
      <c r="E99" s="8"/>
      <c r="G99" s="70"/>
    </row>
    <row r="100" spans="5:7" x14ac:dyDescent="0.2">
      <c r="E100" s="8"/>
      <c r="G100" s="70"/>
    </row>
    <row r="101" spans="5:7" x14ac:dyDescent="0.2">
      <c r="E101" s="8"/>
      <c r="G101" s="70"/>
    </row>
    <row r="102" spans="5:7" x14ac:dyDescent="0.2">
      <c r="E102" s="8"/>
      <c r="G102" s="70"/>
    </row>
    <row r="103" spans="5:7" x14ac:dyDescent="0.2">
      <c r="E103" s="8"/>
      <c r="G103" s="70"/>
    </row>
    <row r="104" spans="5:7" x14ac:dyDescent="0.2">
      <c r="E104" s="8"/>
      <c r="G104" s="70"/>
    </row>
    <row r="105" spans="5:7" x14ac:dyDescent="0.2">
      <c r="E105" s="8"/>
      <c r="G105" s="70"/>
    </row>
    <row r="106" spans="5:7" x14ac:dyDescent="0.2">
      <c r="E106" s="8"/>
      <c r="G106" s="70"/>
    </row>
    <row r="107" spans="5:7" x14ac:dyDescent="0.2">
      <c r="E107" s="8"/>
      <c r="G107" s="70"/>
    </row>
    <row r="108" spans="5:7" x14ac:dyDescent="0.2">
      <c r="E108" s="8"/>
      <c r="G108" s="70"/>
    </row>
    <row r="109" spans="5:7" x14ac:dyDescent="0.2">
      <c r="E109" s="8"/>
      <c r="G109" s="70"/>
    </row>
    <row r="110" spans="5:7" x14ac:dyDescent="0.2">
      <c r="E110" s="8"/>
      <c r="G110" s="70"/>
    </row>
    <row r="111" spans="5:7" x14ac:dyDescent="0.2">
      <c r="E111" s="8"/>
      <c r="G111" s="70"/>
    </row>
    <row r="112" spans="5:7" x14ac:dyDescent="0.2">
      <c r="E112" s="8"/>
      <c r="G112" s="70"/>
    </row>
    <row r="113" spans="5:7" x14ac:dyDescent="0.2">
      <c r="E113" s="8"/>
      <c r="G113" s="70"/>
    </row>
    <row r="114" spans="5:7" x14ac:dyDescent="0.2">
      <c r="E114" s="8"/>
      <c r="G114" s="70"/>
    </row>
    <row r="115" spans="5:7" x14ac:dyDescent="0.2">
      <c r="E115" s="8"/>
      <c r="G115" s="70"/>
    </row>
    <row r="116" spans="5:7" x14ac:dyDescent="0.2">
      <c r="E116" s="8"/>
      <c r="G116" s="70"/>
    </row>
    <row r="117" spans="5:7" x14ac:dyDescent="0.2">
      <c r="E117" s="8"/>
      <c r="G117" s="70"/>
    </row>
    <row r="118" spans="5:7" x14ac:dyDescent="0.2">
      <c r="E118" s="8"/>
      <c r="G118" s="70"/>
    </row>
    <row r="119" spans="5:7" x14ac:dyDescent="0.2">
      <c r="E119" s="8"/>
      <c r="G119" s="70"/>
    </row>
    <row r="120" spans="5:7" x14ac:dyDescent="0.2">
      <c r="E120" s="8"/>
      <c r="G120" s="70"/>
    </row>
    <row r="121" spans="5:7" x14ac:dyDescent="0.2">
      <c r="E121" s="8"/>
      <c r="G121" s="70"/>
    </row>
    <row r="122" spans="5:7" x14ac:dyDescent="0.2">
      <c r="E122" s="8"/>
      <c r="G122" s="70"/>
    </row>
    <row r="123" spans="5:7" x14ac:dyDescent="0.2">
      <c r="E123" s="8"/>
      <c r="G123" s="70"/>
    </row>
    <row r="124" spans="5:7" x14ac:dyDescent="0.2">
      <c r="E124" s="8"/>
      <c r="G124" s="70"/>
    </row>
    <row r="125" spans="5:7" x14ac:dyDescent="0.2">
      <c r="E125" s="8"/>
      <c r="G125" s="70"/>
    </row>
    <row r="126" spans="5:7" x14ac:dyDescent="0.2">
      <c r="E126" s="8"/>
      <c r="G126" s="70"/>
    </row>
    <row r="127" spans="5:7" x14ac:dyDescent="0.2">
      <c r="E127" s="8"/>
      <c r="G127" s="70"/>
    </row>
    <row r="128" spans="5:7" x14ac:dyDescent="0.2">
      <c r="E128" s="8"/>
      <c r="G128" s="70"/>
    </row>
    <row r="129" spans="5:7" x14ac:dyDescent="0.2">
      <c r="E129" s="8"/>
      <c r="G129" s="70"/>
    </row>
    <row r="130" spans="5:7" x14ac:dyDescent="0.2">
      <c r="E130" s="8"/>
      <c r="G130" s="70"/>
    </row>
    <row r="131" spans="5:7" x14ac:dyDescent="0.2">
      <c r="E131" s="8"/>
      <c r="G131" s="70"/>
    </row>
    <row r="132" spans="5:7" x14ac:dyDescent="0.2">
      <c r="E132" s="8"/>
      <c r="G132" s="70"/>
    </row>
    <row r="133" spans="5:7" x14ac:dyDescent="0.2">
      <c r="E133" s="8"/>
      <c r="G133" s="70"/>
    </row>
    <row r="134" spans="5:7" x14ac:dyDescent="0.2">
      <c r="E134" s="8"/>
      <c r="G134" s="70"/>
    </row>
    <row r="135" spans="5:7" x14ac:dyDescent="0.2">
      <c r="E135" s="8"/>
      <c r="G135" s="70"/>
    </row>
    <row r="136" spans="5:7" x14ac:dyDescent="0.2">
      <c r="E136" s="8"/>
      <c r="G136" s="70"/>
    </row>
    <row r="137" spans="5:7" x14ac:dyDescent="0.2">
      <c r="E137" s="8"/>
      <c r="G137" s="70"/>
    </row>
    <row r="138" spans="5:7" x14ac:dyDescent="0.2">
      <c r="E138" s="8"/>
      <c r="G138" s="70"/>
    </row>
    <row r="139" spans="5:7" x14ac:dyDescent="0.2">
      <c r="E139" s="8"/>
      <c r="G139" s="70"/>
    </row>
    <row r="140" spans="5:7" x14ac:dyDescent="0.2">
      <c r="E140" s="8"/>
      <c r="G140" s="70"/>
    </row>
    <row r="141" spans="5:7" x14ac:dyDescent="0.2">
      <c r="E141" s="8"/>
      <c r="G141" s="70"/>
    </row>
    <row r="142" spans="5:7" x14ac:dyDescent="0.2">
      <c r="E142" s="8"/>
      <c r="G142" s="70"/>
    </row>
    <row r="143" spans="5:7" x14ac:dyDescent="0.2">
      <c r="E143" s="8"/>
      <c r="G143" s="70"/>
    </row>
    <row r="144" spans="5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  <row r="167" spans="5:7" x14ac:dyDescent="0.2">
      <c r="E167" s="8"/>
      <c r="G167" s="70"/>
    </row>
  </sheetData>
  <mergeCells count="2">
    <mergeCell ref="B1:C1"/>
    <mergeCell ref="B40:I40"/>
  </mergeCells>
  <conditionalFormatting sqref="G1:G3 G5:G39 G41:G167">
    <cfRule type="cellIs" dxfId="1" priority="2" stopIfTrue="1" operator="between">
      <formula>0.009</formula>
      <formula>-0.009</formula>
    </cfRule>
  </conditionalFormatting>
  <hyperlinks>
    <hyperlink ref="A2" location="Index!A1" display="-" xr:uid="{DFA66356-DEC2-44B3-9A11-36887F4D916F}"/>
  </hyperlinks>
  <pageMargins left="0.7" right="0.7" top="0.75" bottom="0.75" header="0.3" footer="0.3"/>
  <pageSetup paperSize="9" scale="65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88" min="1" max="8" man="1"/>
  </rowBreaks>
  <colBreaks count="1" manualBreakCount="1">
    <brk id="9" max="17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2B32-38C9-4A97-A492-D2BBB7D7CA57}">
  <dimension ref="A1:K166"/>
  <sheetViews>
    <sheetView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28515625" style="8" bestFit="1" customWidth="1"/>
    <col min="4" max="4" width="13.7109375" style="8" bestFit="1" customWidth="1"/>
    <col min="5" max="5" width="13.7109375" style="9" bestFit="1" customWidth="1"/>
    <col min="6" max="6" width="12.7109375" style="11" bestFit="1" customWidth="1"/>
    <col min="7" max="7" width="10" style="18" customWidth="1"/>
    <col min="8" max="8" width="11.85546875" style="14" bestFit="1" customWidth="1"/>
    <col min="9" max="9" width="13.285156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75" t="s">
        <v>15</v>
      </c>
      <c r="C1" s="76"/>
      <c r="D1" s="13"/>
      <c r="E1" s="6"/>
      <c r="F1" s="7"/>
      <c r="G1" s="18"/>
      <c r="H1" s="14"/>
      <c r="I1" s="15"/>
    </row>
    <row r="2" spans="1:11" s="1" customFormat="1" ht="15" x14ac:dyDescent="0.25">
      <c r="A2" s="69" t="s">
        <v>320</v>
      </c>
      <c r="E2" s="6"/>
      <c r="F2" s="7"/>
      <c r="G2" s="18"/>
      <c r="H2" s="14"/>
      <c r="I2" s="15"/>
    </row>
    <row r="3" spans="1:11" s="1" customFormat="1" ht="12" x14ac:dyDescent="0.2">
      <c r="B3" s="10" t="s">
        <v>9</v>
      </c>
      <c r="C3" s="2"/>
      <c r="D3" s="3"/>
      <c r="E3" s="4"/>
      <c r="F3" s="5"/>
      <c r="G3" s="18"/>
      <c r="H3" s="14"/>
      <c r="I3" s="15"/>
    </row>
    <row r="4" spans="1:11" s="1" customFormat="1" ht="33.75" x14ac:dyDescent="0.2">
      <c r="B4" s="27" t="s">
        <v>7</v>
      </c>
      <c r="C4" s="27" t="s">
        <v>8</v>
      </c>
      <c r="D4" s="28" t="s">
        <v>113</v>
      </c>
      <c r="E4" s="29" t="s">
        <v>0</v>
      </c>
      <c r="F4" s="30" t="s">
        <v>4</v>
      </c>
      <c r="G4" s="31" t="s">
        <v>5</v>
      </c>
      <c r="H4" s="32" t="s">
        <v>6</v>
      </c>
      <c r="I4" s="32" t="s">
        <v>16</v>
      </c>
      <c r="J4" s="17"/>
      <c r="K4" s="12"/>
    </row>
    <row r="5" spans="1:11" x14ac:dyDescent="0.2">
      <c r="B5" s="33" t="s">
        <v>270</v>
      </c>
      <c r="C5" s="34"/>
      <c r="D5" s="34"/>
      <c r="E5" s="35"/>
      <c r="F5" s="36"/>
      <c r="G5" s="37"/>
      <c r="H5" s="38"/>
      <c r="I5" s="38"/>
    </row>
    <row r="6" spans="1:11" x14ac:dyDescent="0.2">
      <c r="B6" s="33" t="s">
        <v>271</v>
      </c>
      <c r="C6" s="34"/>
      <c r="D6" s="34"/>
      <c r="E6" s="35"/>
      <c r="F6" s="36"/>
      <c r="G6" s="37"/>
      <c r="H6" s="38"/>
      <c r="I6" s="38"/>
    </row>
    <row r="7" spans="1:11" x14ac:dyDescent="0.2">
      <c r="B7" s="34" t="s">
        <v>293</v>
      </c>
      <c r="C7" s="34" t="s">
        <v>294</v>
      </c>
      <c r="D7" s="34" t="s">
        <v>295</v>
      </c>
      <c r="E7" s="39">
        <v>1250</v>
      </c>
      <c r="F7" s="36">
        <v>2536.3200000000002</v>
      </c>
      <c r="G7" s="37">
        <v>9.3180783678023609</v>
      </c>
      <c r="H7" s="40">
        <v>6.855E-2</v>
      </c>
      <c r="I7" s="41"/>
    </row>
    <row r="8" spans="1:11" x14ac:dyDescent="0.2">
      <c r="B8" s="34" t="s">
        <v>296</v>
      </c>
      <c r="C8" s="34" t="s">
        <v>297</v>
      </c>
      <c r="D8" s="34" t="s">
        <v>274</v>
      </c>
      <c r="E8" s="39">
        <v>250</v>
      </c>
      <c r="F8" s="36">
        <v>2533.9</v>
      </c>
      <c r="G8" s="37">
        <v>9.3091876325441607</v>
      </c>
      <c r="H8" s="40">
        <v>7.0599999999999996E-2</v>
      </c>
      <c r="I8" s="41"/>
    </row>
    <row r="9" spans="1:11" x14ac:dyDescent="0.2">
      <c r="B9" s="34" t="s">
        <v>298</v>
      </c>
      <c r="C9" s="34" t="s">
        <v>299</v>
      </c>
      <c r="D9" s="34" t="s">
        <v>274</v>
      </c>
      <c r="E9" s="39">
        <v>2500</v>
      </c>
      <c r="F9" s="36">
        <v>2521.0174999999999</v>
      </c>
      <c r="G9" s="37">
        <v>9.2618591627244093</v>
      </c>
      <c r="H9" s="40">
        <v>6.8500000000000005E-2</v>
      </c>
      <c r="I9" s="41"/>
    </row>
    <row r="10" spans="1:11" x14ac:dyDescent="0.2">
      <c r="B10" s="34" t="s">
        <v>300</v>
      </c>
      <c r="C10" s="34" t="s">
        <v>301</v>
      </c>
      <c r="D10" s="34" t="s">
        <v>274</v>
      </c>
      <c r="E10" s="39">
        <v>2500</v>
      </c>
      <c r="F10" s="36">
        <v>2510.6525000000001</v>
      </c>
      <c r="G10" s="37">
        <v>9.2237796292734799</v>
      </c>
      <c r="H10" s="40">
        <v>7.0749999999999993E-2</v>
      </c>
      <c r="I10" s="41"/>
    </row>
    <row r="11" spans="1:11" x14ac:dyDescent="0.2">
      <c r="B11" s="34" t="s">
        <v>302</v>
      </c>
      <c r="C11" s="34" t="s">
        <v>324</v>
      </c>
      <c r="D11" s="34" t="s">
        <v>274</v>
      </c>
      <c r="E11" s="39">
        <v>2500</v>
      </c>
      <c r="F11" s="36">
        <v>2500</v>
      </c>
      <c r="G11" s="37">
        <v>9.1846438617784401</v>
      </c>
      <c r="H11" s="40">
        <v>6.9199999999999998E-2</v>
      </c>
      <c r="I11" s="41"/>
    </row>
    <row r="12" spans="1:11" x14ac:dyDescent="0.2">
      <c r="B12" s="33" t="s">
        <v>60</v>
      </c>
      <c r="C12" s="33"/>
      <c r="D12" s="33"/>
      <c r="E12" s="42"/>
      <c r="F12" s="46">
        <f>SUM(F6:F11)</f>
        <v>12601.89</v>
      </c>
      <c r="G12" s="47">
        <f>SUM(G6:G11)</f>
        <v>46.297548654122849</v>
      </c>
      <c r="H12" s="45"/>
      <c r="I12" s="45"/>
    </row>
    <row r="13" spans="1:11" x14ac:dyDescent="0.2">
      <c r="B13" s="48" t="s">
        <v>277</v>
      </c>
      <c r="C13" s="61"/>
      <c r="D13" s="61"/>
      <c r="E13" s="62"/>
      <c r="F13" s="63"/>
      <c r="G13" s="64"/>
      <c r="H13" s="38"/>
      <c r="I13" s="38"/>
    </row>
    <row r="14" spans="1:11" x14ac:dyDescent="0.2">
      <c r="B14" s="33" t="s">
        <v>60</v>
      </c>
      <c r="C14" s="33"/>
      <c r="D14" s="33"/>
      <c r="E14" s="42"/>
      <c r="F14" s="65" t="s">
        <v>278</v>
      </c>
      <c r="G14" s="66" t="s">
        <v>278</v>
      </c>
      <c r="H14" s="45"/>
      <c r="I14" s="45"/>
    </row>
    <row r="15" spans="1:11" x14ac:dyDescent="0.2">
      <c r="B15" s="48" t="s">
        <v>102</v>
      </c>
      <c r="C15" s="48"/>
      <c r="D15" s="48"/>
      <c r="E15" s="49"/>
      <c r="F15" s="67">
        <f>F12</f>
        <v>12601.89</v>
      </c>
      <c r="G15" s="68">
        <f>G12</f>
        <v>46.297548654122849</v>
      </c>
      <c r="H15" s="45"/>
      <c r="I15" s="45"/>
    </row>
    <row r="16" spans="1:11" x14ac:dyDescent="0.2">
      <c r="B16" s="33" t="s">
        <v>17</v>
      </c>
      <c r="C16" s="34"/>
      <c r="D16" s="34"/>
      <c r="E16" s="35"/>
      <c r="F16" s="36"/>
      <c r="G16" s="37"/>
      <c r="H16" s="38"/>
      <c r="I16" s="38"/>
    </row>
    <row r="17" spans="2:9" x14ac:dyDescent="0.2">
      <c r="B17" s="33" t="s">
        <v>18</v>
      </c>
      <c r="C17" s="34"/>
      <c r="D17" s="34"/>
      <c r="E17" s="35"/>
      <c r="F17" s="36"/>
      <c r="G17" s="37"/>
      <c r="H17" s="38"/>
      <c r="I17" s="38"/>
    </row>
    <row r="18" spans="2:9" x14ac:dyDescent="0.2">
      <c r="B18" s="34" t="s">
        <v>52</v>
      </c>
      <c r="C18" s="34" t="s">
        <v>53</v>
      </c>
      <c r="D18" s="34" t="s">
        <v>29</v>
      </c>
      <c r="E18" s="39">
        <v>500</v>
      </c>
      <c r="F18" s="36">
        <v>2348.19</v>
      </c>
      <c r="G18" s="37">
        <v>8.6269155479158108</v>
      </c>
      <c r="H18" s="40">
        <v>6.8199999999999997E-2</v>
      </c>
      <c r="I18" s="41"/>
    </row>
    <row r="19" spans="2:9" x14ac:dyDescent="0.2">
      <c r="B19" s="34" t="s">
        <v>54</v>
      </c>
      <c r="C19" s="34" t="s">
        <v>55</v>
      </c>
      <c r="D19" s="34" t="s">
        <v>21</v>
      </c>
      <c r="E19" s="39">
        <v>500</v>
      </c>
      <c r="F19" s="36">
        <v>2345.8249999999998</v>
      </c>
      <c r="G19" s="37">
        <v>8.6182268748225592</v>
      </c>
      <c r="H19" s="40">
        <v>6.8150000000000002E-2</v>
      </c>
      <c r="I19" s="41"/>
    </row>
    <row r="20" spans="2:9" x14ac:dyDescent="0.2">
      <c r="B20" s="34" t="s">
        <v>56</v>
      </c>
      <c r="C20" s="34" t="s">
        <v>57</v>
      </c>
      <c r="D20" s="34" t="s">
        <v>21</v>
      </c>
      <c r="E20" s="39">
        <v>500</v>
      </c>
      <c r="F20" s="36">
        <v>2345.0025000000001</v>
      </c>
      <c r="G20" s="37">
        <v>8.6152051269920396</v>
      </c>
      <c r="H20" s="40">
        <v>6.8151000000000003E-2</v>
      </c>
      <c r="I20" s="41"/>
    </row>
    <row r="21" spans="2:9" x14ac:dyDescent="0.2">
      <c r="B21" s="33" t="s">
        <v>60</v>
      </c>
      <c r="C21" s="33"/>
      <c r="D21" s="33"/>
      <c r="E21" s="42"/>
      <c r="F21" s="43">
        <f>SUM(F17:F20)</f>
        <v>7039.0174999999999</v>
      </c>
      <c r="G21" s="44">
        <f>SUM(G17:G20)</f>
        <v>25.860347549730406</v>
      </c>
      <c r="H21" s="45"/>
      <c r="I21" s="45"/>
    </row>
    <row r="22" spans="2:9" x14ac:dyDescent="0.2">
      <c r="B22" s="33" t="s">
        <v>61</v>
      </c>
      <c r="C22" s="34"/>
      <c r="D22" s="34"/>
      <c r="E22" s="35"/>
      <c r="F22" s="36"/>
      <c r="G22" s="37"/>
      <c r="H22" s="38"/>
      <c r="I22" s="38"/>
    </row>
    <row r="23" spans="2:9" x14ac:dyDescent="0.2">
      <c r="B23" s="34" t="s">
        <v>303</v>
      </c>
      <c r="C23" s="34" t="s">
        <v>304</v>
      </c>
      <c r="D23" s="34" t="s">
        <v>29</v>
      </c>
      <c r="E23" s="39">
        <v>500</v>
      </c>
      <c r="F23" s="36">
        <v>2484.0100000000002</v>
      </c>
      <c r="G23" s="37">
        <v>9.1258988796385108</v>
      </c>
      <c r="H23" s="40">
        <v>6.3502000000000003E-2</v>
      </c>
      <c r="I23" s="41"/>
    </row>
    <row r="24" spans="2:9" x14ac:dyDescent="0.2">
      <c r="B24" s="33" t="s">
        <v>60</v>
      </c>
      <c r="C24" s="33"/>
      <c r="D24" s="33"/>
      <c r="E24" s="42"/>
      <c r="F24" s="46">
        <f>SUM(F22:F23)</f>
        <v>2484.0100000000002</v>
      </c>
      <c r="G24" s="47">
        <f>SUM(G22:G23)</f>
        <v>9.1258988796385108</v>
      </c>
      <c r="H24" s="45"/>
      <c r="I24" s="45"/>
    </row>
    <row r="25" spans="2:9" x14ac:dyDescent="0.2">
      <c r="B25" s="48" t="s">
        <v>102</v>
      </c>
      <c r="C25" s="48"/>
      <c r="D25" s="48"/>
      <c r="E25" s="49"/>
      <c r="F25" s="50">
        <f>+F21+F24</f>
        <v>9523.0275000000001</v>
      </c>
      <c r="G25" s="51">
        <f>+G21+G24</f>
        <v>34.986246429368919</v>
      </c>
      <c r="H25" s="45"/>
      <c r="I25" s="45"/>
    </row>
    <row r="26" spans="2:9" x14ac:dyDescent="0.2">
      <c r="B26" s="33" t="s">
        <v>103</v>
      </c>
      <c r="C26" s="34"/>
      <c r="D26" s="34"/>
      <c r="E26" s="35"/>
      <c r="F26" s="36"/>
      <c r="G26" s="37"/>
      <c r="H26" s="38"/>
      <c r="I26" s="38"/>
    </row>
    <row r="27" spans="2:9" x14ac:dyDescent="0.2">
      <c r="B27" s="34" t="s">
        <v>305</v>
      </c>
      <c r="C27" s="34" t="s">
        <v>306</v>
      </c>
      <c r="D27" s="34" t="s">
        <v>106</v>
      </c>
      <c r="E27" s="39">
        <v>1000000</v>
      </c>
      <c r="F27" s="36">
        <v>999.9</v>
      </c>
      <c r="G27" s="37">
        <v>3.67349015895691</v>
      </c>
      <c r="H27" s="40">
        <v>6.4636001671999899E-2</v>
      </c>
      <c r="I27" s="41"/>
    </row>
    <row r="28" spans="2:9" x14ac:dyDescent="0.2">
      <c r="B28" s="34" t="s">
        <v>104</v>
      </c>
      <c r="C28" s="34" t="s">
        <v>105</v>
      </c>
      <c r="D28" s="34" t="s">
        <v>106</v>
      </c>
      <c r="E28" s="39">
        <v>500000</v>
      </c>
      <c r="F28" s="36">
        <v>500.25</v>
      </c>
      <c r="G28" s="37">
        <v>1.8378472367418699</v>
      </c>
      <c r="H28" s="40">
        <v>5.3733000000000003E-2</v>
      </c>
      <c r="I28" s="41"/>
    </row>
    <row r="29" spans="2:9" x14ac:dyDescent="0.2">
      <c r="B29" s="33" t="s">
        <v>102</v>
      </c>
      <c r="C29" s="33"/>
      <c r="D29" s="33"/>
      <c r="E29" s="42"/>
      <c r="F29" s="43">
        <f>SUM(F27:F28)</f>
        <v>1500.15</v>
      </c>
      <c r="G29" s="44">
        <f>SUM(G27:G28)</f>
        <v>5.5113373956987797</v>
      </c>
      <c r="H29" s="45"/>
      <c r="I29" s="45"/>
    </row>
    <row r="30" spans="2:9" x14ac:dyDescent="0.2">
      <c r="B30" s="33"/>
      <c r="C30" s="34"/>
      <c r="D30" s="34"/>
      <c r="E30" s="35"/>
      <c r="F30" s="36"/>
      <c r="G30" s="37"/>
      <c r="H30" s="38"/>
      <c r="I30" s="38"/>
    </row>
    <row r="31" spans="2:9" x14ac:dyDescent="0.2">
      <c r="B31" s="33" t="s">
        <v>110</v>
      </c>
      <c r="C31" s="33"/>
      <c r="D31" s="33"/>
      <c r="E31" s="42"/>
      <c r="F31" s="43">
        <v>6652.1201379000004</v>
      </c>
      <c r="G31" s="44">
        <v>24.438941756950399</v>
      </c>
      <c r="H31" s="40">
        <v>4.8599999999999997E-2</v>
      </c>
      <c r="I31" s="40"/>
    </row>
    <row r="32" spans="2:9" x14ac:dyDescent="0.2">
      <c r="B32" s="34"/>
      <c r="C32" s="34"/>
      <c r="D32" s="34"/>
      <c r="E32" s="35"/>
      <c r="F32" s="36"/>
      <c r="G32" s="37"/>
      <c r="H32" s="38"/>
      <c r="I32" s="38"/>
    </row>
    <row r="33" spans="2:9" x14ac:dyDescent="0.2">
      <c r="B33" s="57" t="s">
        <v>112</v>
      </c>
      <c r="C33" s="57"/>
      <c r="D33" s="57"/>
      <c r="E33" s="58"/>
      <c r="F33" s="43">
        <f>F34-(F12+F21+F24+F29+F31)</f>
        <v>-3057.8415465000071</v>
      </c>
      <c r="G33" s="44">
        <f>G34-(G12+G21+G24+G29+G31)</f>
        <v>-11.234074236140941</v>
      </c>
      <c r="H33" s="45"/>
      <c r="I33" s="45"/>
    </row>
    <row r="34" spans="2:9" x14ac:dyDescent="0.2">
      <c r="B34" s="52" t="s">
        <v>111</v>
      </c>
      <c r="C34" s="52"/>
      <c r="D34" s="52"/>
      <c r="E34" s="53"/>
      <c r="F34" s="54">
        <v>27219.346091399999</v>
      </c>
      <c r="G34" s="55">
        <v>100</v>
      </c>
      <c r="H34" s="56"/>
      <c r="I34" s="56"/>
    </row>
    <row r="36" spans="2:9" x14ac:dyDescent="0.2">
      <c r="B36" s="26" t="s">
        <v>114</v>
      </c>
    </row>
    <row r="37" spans="2:9" ht="39.950000000000003" customHeight="1" x14ac:dyDescent="0.2">
      <c r="B37" s="77" t="s">
        <v>115</v>
      </c>
      <c r="C37" s="77"/>
      <c r="D37" s="77"/>
      <c r="E37" s="77"/>
      <c r="F37" s="77"/>
      <c r="G37" s="77"/>
      <c r="H37" s="77"/>
      <c r="I37" s="77"/>
    </row>
    <row r="40" spans="2:9" x14ac:dyDescent="0.2">
      <c r="B40" s="26" t="s">
        <v>116</v>
      </c>
      <c r="E40" s="8"/>
      <c r="G40" s="70"/>
    </row>
    <row r="41" spans="2:9" x14ac:dyDescent="0.2">
      <c r="E41" s="8"/>
      <c r="G41" s="70"/>
    </row>
    <row r="42" spans="2:9" x14ac:dyDescent="0.2">
      <c r="E42" s="8"/>
      <c r="G42" s="70"/>
    </row>
    <row r="43" spans="2:9" x14ac:dyDescent="0.2">
      <c r="E43" s="8"/>
      <c r="G43" s="70"/>
    </row>
    <row r="44" spans="2:9" x14ac:dyDescent="0.2">
      <c r="E44" s="8"/>
      <c r="G44" s="70"/>
    </row>
    <row r="45" spans="2:9" x14ac:dyDescent="0.2">
      <c r="E45" s="8"/>
      <c r="G45" s="70"/>
    </row>
    <row r="46" spans="2:9" x14ac:dyDescent="0.2">
      <c r="E46" s="8"/>
      <c r="G46" s="70"/>
    </row>
    <row r="47" spans="2:9" x14ac:dyDescent="0.2">
      <c r="E47" s="8"/>
      <c r="G47" s="70"/>
    </row>
    <row r="48" spans="2:9" x14ac:dyDescent="0.2">
      <c r="E48" s="8"/>
      <c r="G48" s="70"/>
    </row>
    <row r="49" spans="2:7" x14ac:dyDescent="0.2">
      <c r="E49" s="8"/>
      <c r="G49" s="70"/>
    </row>
    <row r="50" spans="2:7" x14ac:dyDescent="0.2">
      <c r="E50" s="8"/>
      <c r="G50" s="70"/>
    </row>
    <row r="51" spans="2:7" x14ac:dyDescent="0.2">
      <c r="E51" s="8"/>
      <c r="G51" s="70"/>
    </row>
    <row r="52" spans="2:7" x14ac:dyDescent="0.2">
      <c r="E52" s="8"/>
      <c r="G52" s="70"/>
    </row>
    <row r="53" spans="2:7" x14ac:dyDescent="0.2">
      <c r="E53" s="8"/>
      <c r="G53" s="70"/>
    </row>
    <row r="54" spans="2:7" x14ac:dyDescent="0.2">
      <c r="E54" s="8"/>
      <c r="G54" s="70"/>
    </row>
    <row r="55" spans="2:7" x14ac:dyDescent="0.2">
      <c r="E55" s="8"/>
      <c r="G55" s="70"/>
    </row>
    <row r="56" spans="2:7" x14ac:dyDescent="0.2">
      <c r="E56" s="8"/>
      <c r="G56" s="70"/>
    </row>
    <row r="57" spans="2:7" x14ac:dyDescent="0.2">
      <c r="E57" s="8"/>
      <c r="G57" s="70"/>
    </row>
    <row r="58" spans="2:7" x14ac:dyDescent="0.2">
      <c r="E58" s="8"/>
      <c r="G58" s="70"/>
    </row>
    <row r="59" spans="2:7" x14ac:dyDescent="0.2">
      <c r="E59" s="8"/>
      <c r="G59" s="70"/>
    </row>
    <row r="60" spans="2:7" x14ac:dyDescent="0.2">
      <c r="E60" s="8"/>
      <c r="G60" s="70"/>
    </row>
    <row r="61" spans="2:7" x14ac:dyDescent="0.2">
      <c r="E61" s="8"/>
      <c r="G61" s="70"/>
    </row>
    <row r="62" spans="2:7" x14ac:dyDescent="0.2">
      <c r="E62" s="8"/>
      <c r="G62" s="70"/>
    </row>
    <row r="63" spans="2:7" x14ac:dyDescent="0.2">
      <c r="B63" s="26" t="s">
        <v>308</v>
      </c>
      <c r="E63" s="8"/>
      <c r="G63" s="70"/>
    </row>
    <row r="64" spans="2:7" x14ac:dyDescent="0.2">
      <c r="B64" s="26" t="s">
        <v>314</v>
      </c>
      <c r="E64" s="8"/>
      <c r="G64" s="70"/>
    </row>
    <row r="65" spans="5:7" x14ac:dyDescent="0.2">
      <c r="E65" s="8"/>
      <c r="G65" s="70"/>
    </row>
    <row r="66" spans="5:7" x14ac:dyDescent="0.2">
      <c r="E66" s="8"/>
      <c r="G66" s="70"/>
    </row>
    <row r="67" spans="5:7" x14ac:dyDescent="0.2">
      <c r="E67" s="8"/>
      <c r="G67" s="70"/>
    </row>
    <row r="68" spans="5:7" x14ac:dyDescent="0.2">
      <c r="E68" s="8"/>
      <c r="G68" s="70"/>
    </row>
    <row r="69" spans="5:7" x14ac:dyDescent="0.2">
      <c r="E69" s="8"/>
      <c r="G69" s="70"/>
    </row>
    <row r="70" spans="5:7" x14ac:dyDescent="0.2">
      <c r="E70" s="8"/>
      <c r="G70" s="70"/>
    </row>
    <row r="71" spans="5:7" x14ac:dyDescent="0.2">
      <c r="E71" s="8"/>
      <c r="G71" s="70"/>
    </row>
    <row r="72" spans="5:7" x14ac:dyDescent="0.2">
      <c r="E72" s="8"/>
      <c r="G72" s="70"/>
    </row>
    <row r="73" spans="5:7" x14ac:dyDescent="0.2">
      <c r="E73" s="8"/>
      <c r="G73" s="70"/>
    </row>
    <row r="74" spans="5:7" x14ac:dyDescent="0.2">
      <c r="E74" s="8"/>
      <c r="G74" s="70"/>
    </row>
    <row r="75" spans="5:7" x14ac:dyDescent="0.2">
      <c r="E75" s="8"/>
      <c r="G75" s="70"/>
    </row>
    <row r="76" spans="5:7" x14ac:dyDescent="0.2">
      <c r="E76" s="8"/>
      <c r="G76" s="70"/>
    </row>
    <row r="77" spans="5:7" x14ac:dyDescent="0.2">
      <c r="E77" s="8"/>
      <c r="G77" s="70"/>
    </row>
    <row r="78" spans="5:7" x14ac:dyDescent="0.2">
      <c r="E78" s="8"/>
      <c r="G78" s="70"/>
    </row>
    <row r="79" spans="5:7" x14ac:dyDescent="0.2">
      <c r="E79" s="8"/>
      <c r="G79" s="70"/>
    </row>
    <row r="80" spans="5:7" x14ac:dyDescent="0.2">
      <c r="E80" s="8"/>
      <c r="G80" s="70"/>
    </row>
    <row r="81" spans="5:7" x14ac:dyDescent="0.2">
      <c r="E81" s="8"/>
      <c r="G81" s="70"/>
    </row>
    <row r="82" spans="5:7" x14ac:dyDescent="0.2">
      <c r="E82" s="8"/>
      <c r="G82" s="70"/>
    </row>
    <row r="83" spans="5:7" x14ac:dyDescent="0.2">
      <c r="E83" s="8"/>
      <c r="G83" s="70"/>
    </row>
    <row r="84" spans="5:7" x14ac:dyDescent="0.2">
      <c r="E84" s="8"/>
      <c r="G84" s="70"/>
    </row>
    <row r="85" spans="5:7" x14ac:dyDescent="0.2">
      <c r="E85" s="8"/>
      <c r="G85" s="70"/>
    </row>
    <row r="86" spans="5:7" x14ac:dyDescent="0.2">
      <c r="E86" s="8"/>
      <c r="G86" s="70"/>
    </row>
    <row r="87" spans="5:7" x14ac:dyDescent="0.2">
      <c r="E87" s="8"/>
      <c r="G87" s="70"/>
    </row>
    <row r="88" spans="5:7" x14ac:dyDescent="0.2">
      <c r="E88" s="8"/>
      <c r="G88" s="70"/>
    </row>
    <row r="89" spans="5:7" x14ac:dyDescent="0.2">
      <c r="E89" s="8"/>
      <c r="G89" s="70"/>
    </row>
    <row r="90" spans="5:7" x14ac:dyDescent="0.2">
      <c r="E90" s="8"/>
      <c r="G90" s="70"/>
    </row>
    <row r="91" spans="5:7" x14ac:dyDescent="0.2">
      <c r="E91" s="8"/>
      <c r="G91" s="70"/>
    </row>
    <row r="92" spans="5:7" x14ac:dyDescent="0.2">
      <c r="E92" s="8"/>
      <c r="G92" s="70"/>
    </row>
    <row r="93" spans="5:7" x14ac:dyDescent="0.2">
      <c r="E93" s="8"/>
      <c r="G93" s="70"/>
    </row>
    <row r="94" spans="5:7" x14ac:dyDescent="0.2">
      <c r="E94" s="8"/>
      <c r="G94" s="70"/>
    </row>
    <row r="95" spans="5:7" x14ac:dyDescent="0.2">
      <c r="E95" s="8"/>
      <c r="G95" s="70"/>
    </row>
    <row r="96" spans="5:7" x14ac:dyDescent="0.2">
      <c r="E96" s="8"/>
      <c r="G96" s="70"/>
    </row>
    <row r="97" spans="5:7" x14ac:dyDescent="0.2">
      <c r="E97" s="8"/>
      <c r="G97" s="70"/>
    </row>
    <row r="98" spans="5:7" x14ac:dyDescent="0.2">
      <c r="E98" s="8"/>
      <c r="G98" s="70"/>
    </row>
    <row r="99" spans="5:7" x14ac:dyDescent="0.2">
      <c r="E99" s="8"/>
      <c r="G99" s="70"/>
    </row>
    <row r="100" spans="5:7" x14ac:dyDescent="0.2">
      <c r="E100" s="8"/>
      <c r="G100" s="70"/>
    </row>
    <row r="101" spans="5:7" x14ac:dyDescent="0.2">
      <c r="E101" s="8"/>
      <c r="G101" s="70"/>
    </row>
    <row r="102" spans="5:7" x14ac:dyDescent="0.2">
      <c r="E102" s="8"/>
      <c r="G102" s="70"/>
    </row>
    <row r="103" spans="5:7" x14ac:dyDescent="0.2">
      <c r="E103" s="8"/>
      <c r="G103" s="70"/>
    </row>
    <row r="104" spans="5:7" x14ac:dyDescent="0.2">
      <c r="E104" s="8"/>
      <c r="G104" s="70"/>
    </row>
    <row r="105" spans="5:7" x14ac:dyDescent="0.2">
      <c r="E105" s="8"/>
      <c r="G105" s="70"/>
    </row>
    <row r="106" spans="5:7" x14ac:dyDescent="0.2">
      <c r="E106" s="8"/>
      <c r="G106" s="70"/>
    </row>
    <row r="107" spans="5:7" x14ac:dyDescent="0.2">
      <c r="E107" s="8"/>
      <c r="G107" s="70"/>
    </row>
    <row r="108" spans="5:7" x14ac:dyDescent="0.2">
      <c r="E108" s="8"/>
      <c r="G108" s="70"/>
    </row>
    <row r="109" spans="5:7" x14ac:dyDescent="0.2">
      <c r="E109" s="8"/>
      <c r="G109" s="70"/>
    </row>
    <row r="110" spans="5:7" x14ac:dyDescent="0.2">
      <c r="E110" s="8"/>
      <c r="G110" s="70"/>
    </row>
    <row r="111" spans="5:7" x14ac:dyDescent="0.2">
      <c r="E111" s="8"/>
      <c r="G111" s="70"/>
    </row>
    <row r="112" spans="5:7" x14ac:dyDescent="0.2">
      <c r="E112" s="8"/>
      <c r="G112" s="70"/>
    </row>
    <row r="113" spans="5:7" x14ac:dyDescent="0.2">
      <c r="E113" s="8"/>
      <c r="G113" s="70"/>
    </row>
    <row r="114" spans="5:7" x14ac:dyDescent="0.2">
      <c r="E114" s="8"/>
      <c r="G114" s="70"/>
    </row>
    <row r="115" spans="5:7" x14ac:dyDescent="0.2">
      <c r="E115" s="8"/>
      <c r="G115" s="70"/>
    </row>
    <row r="116" spans="5:7" x14ac:dyDescent="0.2">
      <c r="E116" s="8"/>
      <c r="G116" s="70"/>
    </row>
    <row r="117" spans="5:7" x14ac:dyDescent="0.2">
      <c r="E117" s="8"/>
      <c r="G117" s="70"/>
    </row>
    <row r="118" spans="5:7" x14ac:dyDescent="0.2">
      <c r="E118" s="8"/>
      <c r="G118" s="70"/>
    </row>
    <row r="119" spans="5:7" x14ac:dyDescent="0.2">
      <c r="E119" s="8"/>
      <c r="G119" s="70"/>
    </row>
    <row r="120" spans="5:7" x14ac:dyDescent="0.2">
      <c r="E120" s="8"/>
      <c r="G120" s="70"/>
    </row>
    <row r="121" spans="5:7" x14ac:dyDescent="0.2">
      <c r="E121" s="8"/>
      <c r="G121" s="70"/>
    </row>
    <row r="122" spans="5:7" x14ac:dyDescent="0.2">
      <c r="E122" s="8"/>
      <c r="G122" s="70"/>
    </row>
    <row r="123" spans="5:7" x14ac:dyDescent="0.2">
      <c r="E123" s="8"/>
      <c r="G123" s="70"/>
    </row>
    <row r="124" spans="5:7" x14ac:dyDescent="0.2">
      <c r="E124" s="8"/>
      <c r="G124" s="70"/>
    </row>
    <row r="125" spans="5:7" x14ac:dyDescent="0.2">
      <c r="E125" s="8"/>
      <c r="G125" s="70"/>
    </row>
    <row r="126" spans="5:7" x14ac:dyDescent="0.2">
      <c r="E126" s="8"/>
      <c r="G126" s="70"/>
    </row>
    <row r="127" spans="5:7" x14ac:dyDescent="0.2">
      <c r="E127" s="8"/>
      <c r="G127" s="70"/>
    </row>
    <row r="128" spans="5:7" x14ac:dyDescent="0.2">
      <c r="E128" s="8"/>
      <c r="G128" s="70"/>
    </row>
    <row r="129" spans="5:7" x14ac:dyDescent="0.2">
      <c r="E129" s="8"/>
      <c r="G129" s="70"/>
    </row>
    <row r="130" spans="5:7" x14ac:dyDescent="0.2">
      <c r="E130" s="8"/>
      <c r="G130" s="70"/>
    </row>
    <row r="131" spans="5:7" x14ac:dyDescent="0.2">
      <c r="E131" s="8"/>
      <c r="G131" s="70"/>
    </row>
    <row r="132" spans="5:7" x14ac:dyDescent="0.2">
      <c r="E132" s="8"/>
      <c r="G132" s="70"/>
    </row>
    <row r="133" spans="5:7" x14ac:dyDescent="0.2">
      <c r="E133" s="8"/>
      <c r="G133" s="70"/>
    </row>
    <row r="134" spans="5:7" x14ac:dyDescent="0.2">
      <c r="E134" s="8"/>
      <c r="G134" s="70"/>
    </row>
    <row r="135" spans="5:7" x14ac:dyDescent="0.2">
      <c r="E135" s="8"/>
      <c r="G135" s="70"/>
    </row>
    <row r="136" spans="5:7" x14ac:dyDescent="0.2">
      <c r="E136" s="8"/>
      <c r="G136" s="70"/>
    </row>
    <row r="137" spans="5:7" x14ac:dyDescent="0.2">
      <c r="E137" s="8"/>
      <c r="G137" s="70"/>
    </row>
    <row r="138" spans="5:7" x14ac:dyDescent="0.2">
      <c r="E138" s="8"/>
      <c r="G138" s="70"/>
    </row>
    <row r="139" spans="5:7" x14ac:dyDescent="0.2">
      <c r="E139" s="8"/>
      <c r="G139" s="70"/>
    </row>
    <row r="140" spans="5:7" x14ac:dyDescent="0.2">
      <c r="E140" s="8"/>
      <c r="G140" s="70"/>
    </row>
    <row r="141" spans="5:7" x14ac:dyDescent="0.2">
      <c r="E141" s="8"/>
      <c r="G141" s="70"/>
    </row>
    <row r="142" spans="5:7" x14ac:dyDescent="0.2">
      <c r="E142" s="8"/>
      <c r="G142" s="70"/>
    </row>
    <row r="143" spans="5:7" x14ac:dyDescent="0.2">
      <c r="E143" s="8"/>
      <c r="G143" s="70"/>
    </row>
    <row r="144" spans="5:7" x14ac:dyDescent="0.2">
      <c r="E144" s="8"/>
      <c r="G144" s="70"/>
    </row>
    <row r="145" spans="5:7" x14ac:dyDescent="0.2">
      <c r="E145" s="8"/>
      <c r="G145" s="70"/>
    </row>
    <row r="146" spans="5:7" x14ac:dyDescent="0.2">
      <c r="E146" s="8"/>
      <c r="G146" s="70"/>
    </row>
    <row r="147" spans="5:7" x14ac:dyDescent="0.2">
      <c r="E147" s="8"/>
      <c r="G147" s="70"/>
    </row>
    <row r="148" spans="5:7" x14ac:dyDescent="0.2">
      <c r="E148" s="8"/>
      <c r="G148" s="70"/>
    </row>
    <row r="149" spans="5:7" x14ac:dyDescent="0.2">
      <c r="E149" s="8"/>
      <c r="G149" s="70"/>
    </row>
    <row r="150" spans="5:7" x14ac:dyDescent="0.2">
      <c r="E150" s="8"/>
      <c r="G150" s="70"/>
    </row>
    <row r="151" spans="5:7" x14ac:dyDescent="0.2">
      <c r="E151" s="8"/>
      <c r="G151" s="70"/>
    </row>
    <row r="152" spans="5:7" x14ac:dyDescent="0.2">
      <c r="E152" s="8"/>
      <c r="G152" s="70"/>
    </row>
    <row r="153" spans="5:7" x14ac:dyDescent="0.2">
      <c r="E153" s="8"/>
      <c r="G153" s="70"/>
    </row>
    <row r="154" spans="5:7" x14ac:dyDescent="0.2">
      <c r="E154" s="8"/>
      <c r="G154" s="70"/>
    </row>
    <row r="155" spans="5:7" x14ac:dyDescent="0.2">
      <c r="E155" s="8"/>
      <c r="G155" s="70"/>
    </row>
    <row r="156" spans="5:7" x14ac:dyDescent="0.2">
      <c r="E156" s="8"/>
      <c r="G156" s="70"/>
    </row>
    <row r="157" spans="5:7" x14ac:dyDescent="0.2">
      <c r="E157" s="8"/>
      <c r="G157" s="70"/>
    </row>
    <row r="158" spans="5:7" x14ac:dyDescent="0.2">
      <c r="E158" s="8"/>
      <c r="G158" s="70"/>
    </row>
    <row r="159" spans="5:7" x14ac:dyDescent="0.2">
      <c r="E159" s="8"/>
      <c r="G159" s="70"/>
    </row>
    <row r="160" spans="5:7" x14ac:dyDescent="0.2">
      <c r="E160" s="8"/>
      <c r="G160" s="70"/>
    </row>
    <row r="161" spans="5:7" x14ac:dyDescent="0.2">
      <c r="E161" s="8"/>
      <c r="G161" s="70"/>
    </row>
    <row r="162" spans="5:7" x14ac:dyDescent="0.2">
      <c r="E162" s="8"/>
      <c r="G162" s="70"/>
    </row>
    <row r="163" spans="5:7" x14ac:dyDescent="0.2">
      <c r="E163" s="8"/>
      <c r="G163" s="70"/>
    </row>
    <row r="164" spans="5:7" x14ac:dyDescent="0.2">
      <c r="E164" s="8"/>
      <c r="G164" s="70"/>
    </row>
    <row r="165" spans="5:7" x14ac:dyDescent="0.2">
      <c r="E165" s="8"/>
      <c r="G165" s="70"/>
    </row>
    <row r="166" spans="5:7" x14ac:dyDescent="0.2">
      <c r="E166" s="8"/>
      <c r="G166" s="70"/>
    </row>
  </sheetData>
  <mergeCells count="2">
    <mergeCell ref="B1:C1"/>
    <mergeCell ref="B37:I37"/>
  </mergeCells>
  <conditionalFormatting sqref="G1:G3 G5:G36 G38:G166">
    <cfRule type="cellIs" dxfId="0" priority="2" stopIfTrue="1" operator="between">
      <formula>0.009</formula>
      <formula>-0.009</formula>
    </cfRule>
  </conditionalFormatting>
  <hyperlinks>
    <hyperlink ref="A2" location="Index!A1" display="-" xr:uid="{5872F180-ADFA-40D5-A17D-D4E568D78C57}"/>
  </hyperlinks>
  <pageMargins left="0.7" right="0.7" top="0.75" bottom="0.75" header="0.3" footer="0.3"/>
  <pageSetup paperSize="9" scale="63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84" min="1" max="8" man="1"/>
  </rowBreaks>
  <colBreaks count="1" manualBreakCount="1">
    <brk id="9" max="1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Index</vt:lpstr>
      <vt:lpstr>JBMMF</vt:lpstr>
      <vt:lpstr>JBOF</vt:lpstr>
      <vt:lpstr>JBLF</vt:lpstr>
      <vt:lpstr>JBN8-13</vt:lpstr>
      <vt:lpstr>JBLOW</vt:lpstr>
      <vt:lpstr>JBSHORT</vt:lpstr>
      <vt:lpstr>JBLF!Print_Area</vt:lpstr>
      <vt:lpstr>JBLOW!Print_Area</vt:lpstr>
      <vt:lpstr>JBMMF!Print_Area</vt:lpstr>
      <vt:lpstr>'JBN8-13'!Print_Area</vt:lpstr>
      <vt:lpstr>JBOF!Print_Area</vt:lpstr>
      <vt:lpstr>JBSHORT!Print_Area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